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1"/>
  </bookViews>
  <sheets>
    <sheet name="Tabela 1b" sheetId="1" r:id="rId1"/>
    <sheet name="Tabela1a" sheetId="2" r:id="rId2"/>
  </sheets>
  <definedNames>
    <definedName name="_xlfn.IFERROR" hidden="1">#NAME?</definedName>
    <definedName name="_xlnm.Print_Area" localSheetId="0">'Tabela 1b'!$A$1:$F$67</definedName>
  </definedNames>
  <calcPr fullCalcOnLoad="1" refMode="R1C1"/>
</workbook>
</file>

<file path=xl/sharedStrings.xml><?xml version="1.0" encoding="utf-8"?>
<sst xmlns="http://schemas.openxmlformats.org/spreadsheetml/2006/main" count="162" uniqueCount="122">
  <si>
    <t xml:space="preserve">Razem </t>
  </si>
  <si>
    <t xml:space="preserve"> Poradnie</t>
  </si>
  <si>
    <t>ZAKŁAD LECZNICTWA AMBULATORYJNEGO</t>
  </si>
  <si>
    <t>Lp</t>
  </si>
  <si>
    <t>Wykonanie ogółem</t>
  </si>
  <si>
    <t>Wykonanie w % (5:4)</t>
  </si>
  <si>
    <t>PN</t>
  </si>
  <si>
    <t>punkty normalne</t>
  </si>
  <si>
    <t>PP</t>
  </si>
  <si>
    <t>punkty pierwszorazowe</t>
  </si>
  <si>
    <t>P CYT</t>
  </si>
  <si>
    <t>punkty za pobranie materiału z szyjki macicy do przesiewowego badania cytologicznego</t>
  </si>
  <si>
    <t>PO</t>
  </si>
  <si>
    <t>punkty onkologiczne</t>
  </si>
  <si>
    <t>P W.S.N.</t>
  </si>
  <si>
    <t>punkty za świadczenia w zakresie okulistyki ze wskazań nagłych</t>
  </si>
  <si>
    <t>Plan roczny 2022</t>
  </si>
  <si>
    <t>Plan roczny po aneksach</t>
  </si>
  <si>
    <t>Plan kontraktu na pierwsze półrocze 2023 r</t>
  </si>
  <si>
    <t>Relacja zawartego kontraktu w 2023r. do planu kontraktu w 2022r. w (%) (7:4)</t>
  </si>
  <si>
    <t>Kontrakt w 2022 roku w złotych</t>
  </si>
  <si>
    <t xml:space="preserve"> Dermatologia 9        PN</t>
  </si>
  <si>
    <t xml:space="preserve"> Dermatologia 9        PP</t>
  </si>
  <si>
    <t xml:space="preserve"> Dermatologia 9        PO</t>
  </si>
  <si>
    <t xml:space="preserve"> Diabetologia 9          PN *</t>
  </si>
  <si>
    <t xml:space="preserve"> Diabetologia 9          PP</t>
  </si>
  <si>
    <t xml:space="preserve"> Sutek  Program  Cytologiczny</t>
  </si>
  <si>
    <t xml:space="preserve"> Endokrynologia 9     PN</t>
  </si>
  <si>
    <t xml:space="preserve"> Endokrynologia 9     PP</t>
  </si>
  <si>
    <t xml:space="preserve"> Kardiologia   1         PN</t>
  </si>
  <si>
    <t xml:space="preserve"> Kardiologia   1         PP</t>
  </si>
  <si>
    <t xml:space="preserve"> Kardiologia   9         PN</t>
  </si>
  <si>
    <t xml:space="preserve"> Kardiologia   9         PP</t>
  </si>
  <si>
    <t xml:space="preserve"> Neurologia    1         PN</t>
  </si>
  <si>
    <t xml:space="preserve"> Neurologia    1         PP</t>
  </si>
  <si>
    <t xml:space="preserve"> Neurologia    1         PO</t>
  </si>
  <si>
    <t xml:space="preserve"> Neurologia    9         PN</t>
  </si>
  <si>
    <t xml:space="preserve"> Neurologia    9         PP</t>
  </si>
  <si>
    <t xml:space="preserve"> Neurologia    9         PO</t>
  </si>
  <si>
    <t xml:space="preserve"> Gruźlica 9                PN</t>
  </si>
  <si>
    <t xml:space="preserve"> Gruźlica 9                PP</t>
  </si>
  <si>
    <t xml:space="preserve"> Gruźlica 9                PO</t>
  </si>
  <si>
    <t xml:space="preserve"> Reumatologia 9       PP</t>
  </si>
  <si>
    <t xml:space="preserve"> Reumatologia 9       PN</t>
  </si>
  <si>
    <t xml:space="preserve"> Neurologia   10        PN</t>
  </si>
  <si>
    <t xml:space="preserve"> Neurologia   10        PP</t>
  </si>
  <si>
    <t xml:space="preserve"> Neurologia   10        PO</t>
  </si>
  <si>
    <t xml:space="preserve"> Ginekologia 4          PN</t>
  </si>
  <si>
    <t xml:space="preserve"> Ginekologia 4          PZ</t>
  </si>
  <si>
    <t xml:space="preserve"> Ginekologia 4          PO</t>
  </si>
  <si>
    <t xml:space="preserve"> Ginekologia 9          PN</t>
  </si>
  <si>
    <t xml:space="preserve"> Ginekologia 9          PZ</t>
  </si>
  <si>
    <t xml:space="preserve"> Ginekologia 9          PO</t>
  </si>
  <si>
    <t xml:space="preserve"> Ginekologia 10       PN</t>
  </si>
  <si>
    <t xml:space="preserve"> Ginekologia 10       PZ</t>
  </si>
  <si>
    <t xml:space="preserve"> Ginekologia 10       PO</t>
  </si>
  <si>
    <t xml:space="preserve"> Chirurgia 9            PN</t>
  </si>
  <si>
    <t xml:space="preserve"> Chirurgia 9            PZ</t>
  </si>
  <si>
    <t xml:space="preserve"> Chirurgia 9            PO</t>
  </si>
  <si>
    <t xml:space="preserve"> Chirurgia 4            PN</t>
  </si>
  <si>
    <t xml:space="preserve"> Chirurgia 4            PZ</t>
  </si>
  <si>
    <t xml:space="preserve"> Chirurgia 4            PO</t>
  </si>
  <si>
    <t xml:space="preserve"> Okulistyka 9           PN</t>
  </si>
  <si>
    <t xml:space="preserve"> Okulistyka 9           PZ</t>
  </si>
  <si>
    <t xml:space="preserve"> Okulistyka W.S.N 9</t>
  </si>
  <si>
    <t xml:space="preserve"> Laryngologia 4      PN</t>
  </si>
  <si>
    <t xml:space="preserve"> Endokrynologia 9     PO</t>
  </si>
  <si>
    <t xml:space="preserve"> Laryngologia 4      PZ</t>
  </si>
  <si>
    <t xml:space="preserve"> Laryngologia 4      PO</t>
  </si>
  <si>
    <t xml:space="preserve"> Laryngologia 9      PN</t>
  </si>
  <si>
    <t xml:space="preserve"> Laryngologia 9      PZ</t>
  </si>
  <si>
    <t xml:space="preserve"> Laryngologia 9      PO</t>
  </si>
  <si>
    <t xml:space="preserve"> Urologia 10            PN</t>
  </si>
  <si>
    <t xml:space="preserve"> Urologia 10            PZ</t>
  </si>
  <si>
    <t xml:space="preserve"> Urologia 10            PO</t>
  </si>
  <si>
    <t xml:space="preserve"> Ginekologia   Program  Cytologiczny 10</t>
  </si>
  <si>
    <t xml:space="preserve"> Ginekologia   Program   Cytologiczny 9</t>
  </si>
  <si>
    <t xml:space="preserve"> Ginekologia   Program   Cytologiczny 4</t>
  </si>
  <si>
    <t xml:space="preserve"> Kardiologia 1           PN</t>
  </si>
  <si>
    <t xml:space="preserve"> Kardiologia 1           PP</t>
  </si>
  <si>
    <t xml:space="preserve"> Kardiologia 9           PN</t>
  </si>
  <si>
    <t xml:space="preserve"> Kardiologia 9           PP</t>
  </si>
  <si>
    <t xml:space="preserve"> Ginekologia   Program  Cytologiczny 4</t>
  </si>
  <si>
    <t xml:space="preserve"> Ginekologia   Program  Cytologiczny 9</t>
  </si>
  <si>
    <t>Sutek 9                     PN</t>
  </si>
  <si>
    <t>Sutek 9                     PZ</t>
  </si>
  <si>
    <t>Sutek  Program  Cytologiczny 9</t>
  </si>
  <si>
    <t xml:space="preserve"> Neurologia 1            PN</t>
  </si>
  <si>
    <t xml:space="preserve"> Neurologia 1            PP</t>
  </si>
  <si>
    <t xml:space="preserve"> Neurologia 1            PO</t>
  </si>
  <si>
    <t xml:space="preserve"> Neurologia 9            PN</t>
  </si>
  <si>
    <t xml:space="preserve"> Neurologia 9            PP</t>
  </si>
  <si>
    <t xml:space="preserve"> Neurologia 9            PO</t>
  </si>
  <si>
    <t xml:space="preserve"> Neurologia 10          PN</t>
  </si>
  <si>
    <t xml:space="preserve"> Neurologia 10          PP</t>
  </si>
  <si>
    <t xml:space="preserve"> Neurologia 10          PO</t>
  </si>
  <si>
    <t xml:space="preserve"> Ginekologia 10        PN</t>
  </si>
  <si>
    <t xml:space="preserve"> Ginekologia 10        PZ</t>
  </si>
  <si>
    <t xml:space="preserve"> Ginekologia 10        PO</t>
  </si>
  <si>
    <t xml:space="preserve"> Chirurgia 9              PN</t>
  </si>
  <si>
    <t xml:space="preserve"> Chirurgia 9              PZ</t>
  </si>
  <si>
    <t xml:space="preserve"> Chirurgia 9              PO</t>
  </si>
  <si>
    <t xml:space="preserve"> Chirurgia 4              PN</t>
  </si>
  <si>
    <t xml:space="preserve"> Chirurgia 4              PZ</t>
  </si>
  <si>
    <t xml:space="preserve"> Okulistyka 9            PN</t>
  </si>
  <si>
    <t xml:space="preserve"> Okulistyka 9            PZ</t>
  </si>
  <si>
    <t xml:space="preserve"> Chirurgia 4              PO</t>
  </si>
  <si>
    <t xml:space="preserve"> Laryngologia 4       PN</t>
  </si>
  <si>
    <t xml:space="preserve"> Laryngologia 4       PZ</t>
  </si>
  <si>
    <t xml:space="preserve"> Laryngologia 4       PO</t>
  </si>
  <si>
    <t xml:space="preserve"> Laryngologia 9       PN</t>
  </si>
  <si>
    <t xml:space="preserve"> Laryngologia 9       PZ</t>
  </si>
  <si>
    <t xml:space="preserve"> Laryngologia 9       PO</t>
  </si>
  <si>
    <t xml:space="preserve"> Urologia 10             PN</t>
  </si>
  <si>
    <t xml:space="preserve"> Urologia 10             PZ</t>
  </si>
  <si>
    <t xml:space="preserve"> Urologia 10             PO</t>
  </si>
  <si>
    <t>Kontrakt w 2022 roku w punktach</t>
  </si>
  <si>
    <t xml:space="preserve"> Sutek 9                   PN</t>
  </si>
  <si>
    <t xml:space="preserve"> Sutek 9                   PZ</t>
  </si>
  <si>
    <t xml:space="preserve"> Ginekologia   Program   Cytologiczny 10</t>
  </si>
  <si>
    <r>
      <t xml:space="preserve">                               KONTRAKT z NFZ w 2022r. oraz plan kontraktu na 2023r. (w punktach)            </t>
    </r>
    <r>
      <rPr>
        <sz val="10"/>
        <rFont val="Arial CE"/>
        <family val="0"/>
      </rPr>
      <t>tabela nr 1 b</t>
    </r>
  </si>
  <si>
    <r>
      <t xml:space="preserve">                               KONTRAKT z NFZ w 2022r. oraz plan kontraktu na 2023r. (w złotych)            </t>
    </r>
    <r>
      <rPr>
        <sz val="10"/>
        <rFont val="Arial CE"/>
        <family val="0"/>
      </rPr>
      <t>tabela nr 1 a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</si>
</sst>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0.00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%"/>
    <numFmt numFmtId="175" formatCode="#,##0.00_ ;\-#,##0.00\ "/>
    <numFmt numFmtId="176" formatCode="0_ ;\-0\ "/>
    <numFmt numFmtId="177" formatCode="0.00_ ;\-0.00\ "/>
    <numFmt numFmtId="178" formatCode="0.00;[Red]0.00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0" fillId="0" borderId="11" xfId="54" applyNumberFormat="1" applyFont="1" applyBorder="1" applyAlignment="1">
      <alignment/>
    </xf>
    <xf numFmtId="178" fontId="0" fillId="0" borderId="11" xfId="54" applyNumberFormat="1" applyFont="1" applyBorder="1" applyAlignment="1">
      <alignment/>
    </xf>
    <xf numFmtId="177" fontId="0" fillId="0" borderId="11" xfId="54" applyNumberFormat="1" applyFont="1" applyBorder="1" applyAlignment="1">
      <alignment horizontal="right"/>
    </xf>
    <xf numFmtId="178" fontId="0" fillId="0" borderId="11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9" fontId="0" fillId="0" borderId="0" xfId="5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10" fontId="0" fillId="0" borderId="15" xfId="54" applyNumberFormat="1" applyFont="1" applyFill="1" applyBorder="1" applyAlignment="1">
      <alignment horizontal="center" vertical="center" wrapText="1"/>
    </xf>
    <xf numFmtId="10" fontId="0" fillId="0" borderId="11" xfId="0" applyNumberFormat="1" applyFont="1" applyBorder="1" applyAlignment="1">
      <alignment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>
      <alignment horizontal="left" vertical="center"/>
    </xf>
    <xf numFmtId="2" fontId="6" fillId="0" borderId="17" xfId="0" applyNumberFormat="1" applyFont="1" applyBorder="1" applyAlignment="1" applyProtection="1">
      <alignment horizontal="right" vertical="center" wrapText="1"/>
      <protection/>
    </xf>
    <xf numFmtId="10" fontId="6" fillId="0" borderId="17" xfId="5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1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40">
      <selection activeCell="O54" sqref="O54"/>
    </sheetView>
  </sheetViews>
  <sheetFormatPr defaultColWidth="9.00390625" defaultRowHeight="12.75"/>
  <cols>
    <col min="1" max="1" width="3.875" style="0" customWidth="1"/>
    <col min="2" max="2" width="25.375" style="0" customWidth="1"/>
    <col min="3" max="4" width="16.875" style="1" customWidth="1"/>
    <col min="5" max="5" width="16.50390625" style="0" customWidth="1"/>
    <col min="6" max="6" width="11.50390625" style="0" customWidth="1"/>
    <col min="7" max="7" width="16.50390625" style="0" customWidth="1"/>
    <col min="8" max="8" width="14.875" style="0" customWidth="1"/>
  </cols>
  <sheetData>
    <row r="1" spans="1:8" ht="12.75">
      <c r="A1" s="52" t="s">
        <v>120</v>
      </c>
      <c r="B1" s="52"/>
      <c r="C1" s="52"/>
      <c r="D1" s="52"/>
      <c r="E1" s="52"/>
      <c r="F1" s="52"/>
      <c r="G1" s="52"/>
      <c r="H1" s="52"/>
    </row>
    <row r="2" spans="1:8" ht="21" customHeight="1">
      <c r="A2" s="42" t="s">
        <v>2</v>
      </c>
      <c r="B2" s="42"/>
      <c r="C2" s="42"/>
      <c r="D2" s="42"/>
      <c r="E2" s="42"/>
      <c r="F2" s="42"/>
      <c r="G2" s="10"/>
      <c r="H2" s="10"/>
    </row>
    <row r="3" spans="1:8" ht="13.5" thickBot="1">
      <c r="A3" s="10"/>
      <c r="B3" s="10"/>
      <c r="C3" s="11"/>
      <c r="D3" s="11"/>
      <c r="E3" s="10"/>
      <c r="F3" s="10"/>
      <c r="G3" s="10"/>
      <c r="H3" s="10"/>
    </row>
    <row r="4" spans="1:8" ht="32.25" customHeight="1" thickTop="1">
      <c r="A4" s="48" t="s">
        <v>3</v>
      </c>
      <c r="B4" s="45" t="s">
        <v>1</v>
      </c>
      <c r="C4" s="38" t="s">
        <v>116</v>
      </c>
      <c r="D4" s="38"/>
      <c r="E4" s="38"/>
      <c r="F4" s="38"/>
      <c r="G4" s="38" t="s">
        <v>18</v>
      </c>
      <c r="H4" s="38" t="s">
        <v>19</v>
      </c>
    </row>
    <row r="5" spans="1:8" ht="7.5" customHeight="1">
      <c r="A5" s="49"/>
      <c r="B5" s="46"/>
      <c r="C5" s="38"/>
      <c r="D5" s="38"/>
      <c r="E5" s="38"/>
      <c r="F5" s="38"/>
      <c r="G5" s="38"/>
      <c r="H5" s="38"/>
    </row>
    <row r="6" spans="1:8" ht="35.25" customHeight="1">
      <c r="A6" s="50"/>
      <c r="B6" s="47"/>
      <c r="C6" s="12" t="s">
        <v>16</v>
      </c>
      <c r="D6" s="12" t="s">
        <v>17</v>
      </c>
      <c r="E6" s="13" t="s">
        <v>4</v>
      </c>
      <c r="F6" s="2" t="s">
        <v>5</v>
      </c>
      <c r="G6" s="38"/>
      <c r="H6" s="38"/>
    </row>
    <row r="7" spans="1:8" ht="12.75" customHeight="1">
      <c r="A7" s="14">
        <v>1</v>
      </c>
      <c r="B7" s="15">
        <v>2</v>
      </c>
      <c r="C7" s="16">
        <v>3</v>
      </c>
      <c r="D7" s="17">
        <v>4</v>
      </c>
      <c r="E7" s="18">
        <v>5</v>
      </c>
      <c r="F7" s="19">
        <v>6</v>
      </c>
      <c r="G7" s="20">
        <v>7</v>
      </c>
      <c r="H7" s="20">
        <v>8</v>
      </c>
    </row>
    <row r="8" spans="1:8" ht="12.75" customHeight="1">
      <c r="A8" s="39">
        <v>1</v>
      </c>
      <c r="B8" s="21" t="s">
        <v>24</v>
      </c>
      <c r="C8" s="22">
        <v>386489</v>
      </c>
      <c r="D8" s="23">
        <v>376055</v>
      </c>
      <c r="E8" s="23">
        <v>370320</v>
      </c>
      <c r="F8" s="24">
        <f>E8/D8</f>
        <v>0.9847495712063395</v>
      </c>
      <c r="G8" s="3">
        <v>185532</v>
      </c>
      <c r="H8" s="25">
        <f aca="true" t="shared" si="0" ref="H8:H18">G8/D8</f>
        <v>0.4933640026060018</v>
      </c>
    </row>
    <row r="9" spans="1:8" ht="12.75" customHeight="1">
      <c r="A9" s="41"/>
      <c r="B9" s="21" t="s">
        <v>25</v>
      </c>
      <c r="C9" s="22">
        <v>30785</v>
      </c>
      <c r="D9" s="23">
        <v>73985</v>
      </c>
      <c r="E9" s="23">
        <v>61763</v>
      </c>
      <c r="F9" s="24">
        <f>E9/D9</f>
        <v>0.8348043522335609</v>
      </c>
      <c r="G9" s="4">
        <v>15421</v>
      </c>
      <c r="H9" s="25">
        <f t="shared" si="0"/>
        <v>0.2084341420558221</v>
      </c>
    </row>
    <row r="10" spans="1:8" ht="12.75" customHeight="1">
      <c r="A10" s="39">
        <v>2</v>
      </c>
      <c r="B10" s="7" t="s">
        <v>27</v>
      </c>
      <c r="C10" s="22">
        <v>583020</v>
      </c>
      <c r="D10" s="23">
        <v>657071</v>
      </c>
      <c r="E10" s="23">
        <v>645913</v>
      </c>
      <c r="F10" s="24">
        <f aca="true" t="shared" si="1" ref="F10:F37">E10/D10</f>
        <v>0.9830185779010183</v>
      </c>
      <c r="G10" s="4">
        <v>282237</v>
      </c>
      <c r="H10" s="25">
        <f t="shared" si="0"/>
        <v>0.42953805600916795</v>
      </c>
    </row>
    <row r="11" spans="1:8" ht="12.75" customHeight="1">
      <c r="A11" s="40"/>
      <c r="B11" s="21" t="s">
        <v>28</v>
      </c>
      <c r="C11" s="22">
        <v>133746</v>
      </c>
      <c r="D11" s="23">
        <v>174887</v>
      </c>
      <c r="E11" s="23">
        <v>169491.23</v>
      </c>
      <c r="F11" s="24">
        <f t="shared" si="1"/>
        <v>0.9691471064172866</v>
      </c>
      <c r="G11" s="4">
        <v>62733</v>
      </c>
      <c r="H11" s="25">
        <f t="shared" si="0"/>
        <v>0.3587059072429626</v>
      </c>
    </row>
    <row r="12" spans="1:8" ht="12.75" customHeight="1">
      <c r="A12" s="41"/>
      <c r="B12" s="7" t="s">
        <v>66</v>
      </c>
      <c r="C12" s="22">
        <v>689</v>
      </c>
      <c r="D12" s="23">
        <v>1053</v>
      </c>
      <c r="E12" s="23">
        <v>885.6</v>
      </c>
      <c r="F12" s="24">
        <f t="shared" si="1"/>
        <v>0.841025641025641</v>
      </c>
      <c r="G12" s="4">
        <v>342</v>
      </c>
      <c r="H12" s="25">
        <f t="shared" si="0"/>
        <v>0.3247863247863248</v>
      </c>
    </row>
    <row r="13" spans="1:8" ht="12.75" customHeight="1">
      <c r="A13" s="39">
        <v>4</v>
      </c>
      <c r="B13" s="7" t="s">
        <v>29</v>
      </c>
      <c r="C13" s="22">
        <v>105460</v>
      </c>
      <c r="D13" s="23">
        <v>101171</v>
      </c>
      <c r="E13" s="23">
        <v>100821</v>
      </c>
      <c r="F13" s="24">
        <f t="shared" si="1"/>
        <v>0.9965405106206324</v>
      </c>
      <c r="G13" s="4">
        <v>50751</v>
      </c>
      <c r="H13" s="25">
        <f t="shared" si="0"/>
        <v>0.5016358442636724</v>
      </c>
    </row>
    <row r="14" spans="1:8" ht="12.75" customHeight="1">
      <c r="A14" s="40"/>
      <c r="B14" s="7" t="s">
        <v>30</v>
      </c>
      <c r="C14" s="22">
        <v>38485</v>
      </c>
      <c r="D14" s="23">
        <v>52464</v>
      </c>
      <c r="E14" s="23">
        <v>50127.66</v>
      </c>
      <c r="F14" s="24">
        <f t="shared" si="1"/>
        <v>0.9554677493138153</v>
      </c>
      <c r="G14" s="4">
        <v>18698</v>
      </c>
      <c r="H14" s="25">
        <f t="shared" si="0"/>
        <v>0.35639676730710584</v>
      </c>
    </row>
    <row r="15" spans="1:8" ht="12.75" customHeight="1">
      <c r="A15" s="39">
        <v>5</v>
      </c>
      <c r="B15" s="7" t="s">
        <v>31</v>
      </c>
      <c r="C15" s="22">
        <v>399524</v>
      </c>
      <c r="D15" s="23">
        <v>411992</v>
      </c>
      <c r="E15" s="23">
        <v>408102</v>
      </c>
      <c r="F15" s="24">
        <f t="shared" si="1"/>
        <v>0.9905580690887201</v>
      </c>
      <c r="G15" s="4">
        <v>198099</v>
      </c>
      <c r="H15" s="25">
        <f t="shared" si="0"/>
        <v>0.4808321520806229</v>
      </c>
    </row>
    <row r="16" spans="1:8" ht="12.75" customHeight="1">
      <c r="A16" s="40"/>
      <c r="B16" s="7" t="s">
        <v>32</v>
      </c>
      <c r="C16" s="22">
        <v>125799</v>
      </c>
      <c r="D16" s="23">
        <v>131827</v>
      </c>
      <c r="E16" s="23">
        <v>130675.68</v>
      </c>
      <c r="F16" s="24">
        <f t="shared" si="1"/>
        <v>0.9912664325214106</v>
      </c>
      <c r="G16" s="4">
        <v>61197</v>
      </c>
      <c r="H16" s="25">
        <f t="shared" si="0"/>
        <v>0.46422204859399063</v>
      </c>
    </row>
    <row r="17" spans="1:8" ht="12.75" customHeight="1">
      <c r="A17" s="39">
        <v>6</v>
      </c>
      <c r="B17" s="7" t="s">
        <v>21</v>
      </c>
      <c r="C17" s="22">
        <v>294091</v>
      </c>
      <c r="D17" s="23">
        <v>321326</v>
      </c>
      <c r="E17" s="23">
        <v>307177.9</v>
      </c>
      <c r="F17" s="24">
        <f t="shared" si="1"/>
        <v>0.9559696383112478</v>
      </c>
      <c r="G17" s="4">
        <v>144943</v>
      </c>
      <c r="H17" s="25">
        <f t="shared" si="0"/>
        <v>0.451077721690744</v>
      </c>
    </row>
    <row r="18" spans="1:8" ht="12.75" customHeight="1">
      <c r="A18" s="40"/>
      <c r="B18" s="7" t="s">
        <v>22</v>
      </c>
      <c r="C18" s="22">
        <v>103827</v>
      </c>
      <c r="D18" s="23">
        <v>92161</v>
      </c>
      <c r="E18" s="23">
        <v>90018.42</v>
      </c>
      <c r="F18" s="24">
        <f t="shared" si="1"/>
        <v>0.9767517713566476</v>
      </c>
      <c r="G18" s="4">
        <v>47925</v>
      </c>
      <c r="H18" s="25">
        <f t="shared" si="0"/>
        <v>0.5200138887381864</v>
      </c>
    </row>
    <row r="19" spans="1:8" ht="12.75" customHeight="1">
      <c r="A19" s="41"/>
      <c r="B19" s="7" t="s">
        <v>23</v>
      </c>
      <c r="C19" s="22">
        <v>303</v>
      </c>
      <c r="D19" s="23">
        <v>0</v>
      </c>
      <c r="E19" s="23">
        <v>0</v>
      </c>
      <c r="F19" s="24">
        <v>0</v>
      </c>
      <c r="G19" s="4">
        <v>150</v>
      </c>
      <c r="H19" s="25">
        <v>0</v>
      </c>
    </row>
    <row r="20" spans="1:8" ht="12.75" customHeight="1">
      <c r="A20" s="39">
        <v>7</v>
      </c>
      <c r="B20" s="7" t="s">
        <v>33</v>
      </c>
      <c r="C20" s="22">
        <v>110285</v>
      </c>
      <c r="D20" s="23">
        <v>86751</v>
      </c>
      <c r="E20" s="23">
        <v>83064</v>
      </c>
      <c r="F20" s="24">
        <f t="shared" si="1"/>
        <v>0.957499049002317</v>
      </c>
      <c r="G20" s="4">
        <v>47296</v>
      </c>
      <c r="H20" s="25">
        <f>G20/D20</f>
        <v>0.5451925626217565</v>
      </c>
    </row>
    <row r="21" spans="1:8" ht="12.75" customHeight="1">
      <c r="A21" s="40"/>
      <c r="B21" s="7" t="s">
        <v>34</v>
      </c>
      <c r="C21" s="22">
        <v>82669</v>
      </c>
      <c r="D21" s="23">
        <v>81255</v>
      </c>
      <c r="E21" s="23">
        <v>80448.66</v>
      </c>
      <c r="F21" s="24">
        <f t="shared" si="1"/>
        <v>0.9900764260660883</v>
      </c>
      <c r="G21" s="4">
        <v>40567</v>
      </c>
      <c r="H21" s="25">
        <f>G21/D21</f>
        <v>0.49925543043505016</v>
      </c>
    </row>
    <row r="22" spans="1:8" ht="12.75" customHeight="1">
      <c r="A22" s="41"/>
      <c r="B22" s="7" t="s">
        <v>35</v>
      </c>
      <c r="C22" s="22">
        <v>300</v>
      </c>
      <c r="D22" s="23">
        <v>0</v>
      </c>
      <c r="E22" s="23">
        <v>0</v>
      </c>
      <c r="F22" s="24">
        <v>0</v>
      </c>
      <c r="G22" s="4">
        <v>150</v>
      </c>
      <c r="H22" s="25">
        <v>0</v>
      </c>
    </row>
    <row r="23" spans="1:8" ht="12.75" customHeight="1">
      <c r="A23" s="39">
        <v>8</v>
      </c>
      <c r="B23" s="7" t="s">
        <v>36</v>
      </c>
      <c r="C23" s="22">
        <v>401652</v>
      </c>
      <c r="D23" s="23">
        <v>137623</v>
      </c>
      <c r="E23" s="23">
        <v>122757</v>
      </c>
      <c r="F23" s="24">
        <f t="shared" si="1"/>
        <v>0.8919802649266474</v>
      </c>
      <c r="G23" s="4">
        <v>130420</v>
      </c>
      <c r="H23" s="25">
        <f>G23/D23</f>
        <v>0.9476613647428119</v>
      </c>
    </row>
    <row r="24" spans="1:8" ht="12.75" customHeight="1">
      <c r="A24" s="40"/>
      <c r="B24" s="7" t="s">
        <v>37</v>
      </c>
      <c r="C24" s="22">
        <v>122417</v>
      </c>
      <c r="D24" s="23">
        <v>76533</v>
      </c>
      <c r="E24" s="23">
        <v>71357.04</v>
      </c>
      <c r="F24" s="24">
        <f t="shared" si="1"/>
        <v>0.9323695660695386</v>
      </c>
      <c r="G24" s="4">
        <v>48380</v>
      </c>
      <c r="H24" s="25">
        <f>G24/D24</f>
        <v>0.6321456103902892</v>
      </c>
    </row>
    <row r="25" spans="1:8" ht="12.75" customHeight="1">
      <c r="A25" s="41"/>
      <c r="B25" s="7" t="s">
        <v>38</v>
      </c>
      <c r="C25" s="22">
        <v>300</v>
      </c>
      <c r="D25" s="23">
        <v>0</v>
      </c>
      <c r="E25" s="23">
        <v>0</v>
      </c>
      <c r="F25" s="24">
        <v>0</v>
      </c>
      <c r="G25" s="4">
        <v>150</v>
      </c>
      <c r="H25" s="25">
        <v>0</v>
      </c>
    </row>
    <row r="26" spans="1:8" ht="12.75" customHeight="1">
      <c r="A26" s="40">
        <v>9</v>
      </c>
      <c r="B26" s="7" t="s">
        <v>44</v>
      </c>
      <c r="C26" s="22">
        <v>122378</v>
      </c>
      <c r="D26" s="23">
        <v>104397</v>
      </c>
      <c r="E26" s="23">
        <v>102304</v>
      </c>
      <c r="F26" s="24">
        <f t="shared" si="1"/>
        <v>0.9799515311742675</v>
      </c>
      <c r="G26" s="4">
        <v>55052</v>
      </c>
      <c r="H26" s="25">
        <f>G26/D26</f>
        <v>0.5273331609145857</v>
      </c>
    </row>
    <row r="27" spans="1:8" ht="12.75" customHeight="1">
      <c r="A27" s="40"/>
      <c r="B27" s="7" t="s">
        <v>45</v>
      </c>
      <c r="C27" s="22">
        <v>106150</v>
      </c>
      <c r="D27" s="23">
        <v>122083</v>
      </c>
      <c r="E27" s="23">
        <v>119409.12</v>
      </c>
      <c r="F27" s="24">
        <f t="shared" si="1"/>
        <v>0.9780978514617105</v>
      </c>
      <c r="G27" s="4">
        <v>51434</v>
      </c>
      <c r="H27" s="25">
        <f>G27/D27</f>
        <v>0.4213035393953294</v>
      </c>
    </row>
    <row r="28" spans="1:8" ht="12.75" customHeight="1">
      <c r="A28" s="41"/>
      <c r="B28" s="7" t="s">
        <v>46</v>
      </c>
      <c r="C28" s="22">
        <v>300</v>
      </c>
      <c r="D28" s="23">
        <v>0</v>
      </c>
      <c r="E28" s="23">
        <v>0</v>
      </c>
      <c r="F28" s="24">
        <v>0</v>
      </c>
      <c r="G28" s="4">
        <v>150</v>
      </c>
      <c r="H28" s="25">
        <v>0</v>
      </c>
    </row>
    <row r="29" spans="1:8" ht="12.75" customHeight="1">
      <c r="A29" s="39">
        <v>10</v>
      </c>
      <c r="B29" s="7" t="s">
        <v>39</v>
      </c>
      <c r="C29" s="22">
        <v>236485</v>
      </c>
      <c r="D29" s="23">
        <v>291844</v>
      </c>
      <c r="E29" s="23">
        <v>286342</v>
      </c>
      <c r="F29" s="24">
        <f t="shared" si="1"/>
        <v>0.9811474623428955</v>
      </c>
      <c r="G29" s="4">
        <v>115085</v>
      </c>
      <c r="H29" s="25">
        <f>G29/D29</f>
        <v>0.3943373857266211</v>
      </c>
    </row>
    <row r="30" spans="1:8" ht="12.75" customHeight="1">
      <c r="A30" s="40"/>
      <c r="B30" s="7" t="s">
        <v>40</v>
      </c>
      <c r="C30" s="22">
        <v>63843</v>
      </c>
      <c r="D30" s="23">
        <v>75470</v>
      </c>
      <c r="E30" s="23">
        <v>74767</v>
      </c>
      <c r="F30" s="24">
        <f t="shared" si="1"/>
        <v>0.9906850404134093</v>
      </c>
      <c r="G30" s="4">
        <v>29897</v>
      </c>
      <c r="H30" s="25">
        <f>G30/D30</f>
        <v>0.39614416324367296</v>
      </c>
    </row>
    <row r="31" spans="1:8" ht="12.75" customHeight="1">
      <c r="A31" s="41"/>
      <c r="B31" s="7" t="s">
        <v>41</v>
      </c>
      <c r="C31" s="22">
        <v>2043</v>
      </c>
      <c r="D31" s="23">
        <v>0</v>
      </c>
      <c r="E31" s="23">
        <v>0</v>
      </c>
      <c r="F31" s="24">
        <v>0</v>
      </c>
      <c r="G31" s="4">
        <v>483</v>
      </c>
      <c r="H31" s="25">
        <v>0</v>
      </c>
    </row>
    <row r="32" spans="1:8" ht="12.75" customHeight="1">
      <c r="A32" s="39">
        <v>11</v>
      </c>
      <c r="B32" s="7" t="s">
        <v>43</v>
      </c>
      <c r="C32" s="22">
        <v>339849</v>
      </c>
      <c r="D32" s="23">
        <v>270659</v>
      </c>
      <c r="E32" s="23">
        <v>269488</v>
      </c>
      <c r="F32" s="24">
        <f t="shared" si="1"/>
        <v>0.9956735227721968</v>
      </c>
      <c r="G32" s="4">
        <v>165308</v>
      </c>
      <c r="H32" s="25">
        <f>G32/D32</f>
        <v>0.6107611422491032</v>
      </c>
    </row>
    <row r="33" spans="1:8" ht="12.75" customHeight="1">
      <c r="A33" s="41"/>
      <c r="B33" s="7" t="s">
        <v>42</v>
      </c>
      <c r="C33" s="22">
        <v>32283</v>
      </c>
      <c r="D33" s="23">
        <v>28125</v>
      </c>
      <c r="E33" s="23">
        <v>28123.4</v>
      </c>
      <c r="F33" s="24">
        <f t="shared" si="1"/>
        <v>0.9999431111111111</v>
      </c>
      <c r="G33" s="4">
        <v>15732</v>
      </c>
      <c r="H33" s="25">
        <f>G33/D33</f>
        <v>0.55936</v>
      </c>
    </row>
    <row r="34" spans="1:8" ht="12.75" customHeight="1">
      <c r="A34" s="39">
        <v>12</v>
      </c>
      <c r="B34" s="7" t="s">
        <v>47</v>
      </c>
      <c r="C34" s="22">
        <v>184104</v>
      </c>
      <c r="D34" s="23">
        <v>209583</v>
      </c>
      <c r="E34" s="23">
        <v>205102.52</v>
      </c>
      <c r="F34" s="24">
        <f t="shared" si="1"/>
        <v>0.9786219302138055</v>
      </c>
      <c r="G34" s="4">
        <v>90025</v>
      </c>
      <c r="H34" s="25">
        <f>G34/D34</f>
        <v>0.42954342670922735</v>
      </c>
    </row>
    <row r="35" spans="1:8" ht="12.75" customHeight="1">
      <c r="A35" s="40"/>
      <c r="B35" s="7" t="s">
        <v>48</v>
      </c>
      <c r="C35" s="22">
        <v>19423</v>
      </c>
      <c r="D35" s="23">
        <v>32632</v>
      </c>
      <c r="E35" s="23">
        <v>30473</v>
      </c>
      <c r="F35" s="24">
        <f t="shared" si="1"/>
        <v>0.9338379504780584</v>
      </c>
      <c r="G35" s="4">
        <v>8403</v>
      </c>
      <c r="H35" s="25">
        <f>G35/D35</f>
        <v>0.25750796763912726</v>
      </c>
    </row>
    <row r="36" spans="1:8" ht="12.75" customHeight="1">
      <c r="A36" s="40"/>
      <c r="B36" s="7" t="s">
        <v>49</v>
      </c>
      <c r="C36" s="22">
        <v>77</v>
      </c>
      <c r="D36" s="23">
        <v>0</v>
      </c>
      <c r="E36" s="23">
        <v>0</v>
      </c>
      <c r="F36" s="24">
        <v>0</v>
      </c>
      <c r="G36" s="4">
        <v>36</v>
      </c>
      <c r="H36" s="25">
        <v>0</v>
      </c>
    </row>
    <row r="37" spans="1:8" ht="23.25" customHeight="1">
      <c r="A37" s="41"/>
      <c r="B37" s="7" t="s">
        <v>77</v>
      </c>
      <c r="C37" s="22">
        <v>2917</v>
      </c>
      <c r="D37" s="23">
        <v>5536</v>
      </c>
      <c r="E37" s="23">
        <v>4872</v>
      </c>
      <c r="F37" s="24">
        <f t="shared" si="1"/>
        <v>0.880057803468208</v>
      </c>
      <c r="G37" s="4">
        <v>1214</v>
      </c>
      <c r="H37" s="25">
        <f>G37/D37</f>
        <v>0.21929190751445088</v>
      </c>
    </row>
    <row r="38" spans="1:8" ht="12.75" customHeight="1">
      <c r="A38" s="39">
        <v>13</v>
      </c>
      <c r="B38" s="7" t="s">
        <v>50</v>
      </c>
      <c r="C38" s="22">
        <v>841438</v>
      </c>
      <c r="D38" s="23">
        <v>1039619</v>
      </c>
      <c r="E38" s="23">
        <v>999174.14</v>
      </c>
      <c r="F38" s="24">
        <f aca="true" t="shared" si="2" ref="F38:F65">E38/D38</f>
        <v>0.961096459375983</v>
      </c>
      <c r="G38" s="4">
        <v>409314</v>
      </c>
      <c r="H38" s="25">
        <f>G38/D38</f>
        <v>0.39371538996497757</v>
      </c>
    </row>
    <row r="39" spans="1:8" ht="12.75" customHeight="1">
      <c r="A39" s="40"/>
      <c r="B39" s="7" t="s">
        <v>51</v>
      </c>
      <c r="C39" s="22">
        <v>81057</v>
      </c>
      <c r="D39" s="23">
        <v>231894</v>
      </c>
      <c r="E39" s="23">
        <v>194417</v>
      </c>
      <c r="F39" s="24">
        <f t="shared" si="2"/>
        <v>0.8383873666416553</v>
      </c>
      <c r="G39" s="4">
        <v>35198</v>
      </c>
      <c r="H39" s="25">
        <f>G39/D39</f>
        <v>0.1517848672238178</v>
      </c>
    </row>
    <row r="40" spans="1:8" ht="12.75" customHeight="1">
      <c r="A40" s="40"/>
      <c r="B40" s="7" t="s">
        <v>52</v>
      </c>
      <c r="C40" s="22">
        <v>233</v>
      </c>
      <c r="D40" s="23">
        <v>0</v>
      </c>
      <c r="E40" s="23">
        <v>0</v>
      </c>
      <c r="F40" s="24">
        <v>0</v>
      </c>
      <c r="G40" s="4">
        <v>114</v>
      </c>
      <c r="H40" s="25">
        <v>0</v>
      </c>
    </row>
    <row r="41" spans="1:8" ht="30.75" customHeight="1">
      <c r="A41" s="41"/>
      <c r="B41" s="7" t="s">
        <v>76</v>
      </c>
      <c r="C41" s="22">
        <v>10089</v>
      </c>
      <c r="D41" s="23">
        <v>13595</v>
      </c>
      <c r="E41" s="23">
        <v>13224</v>
      </c>
      <c r="F41" s="24">
        <f t="shared" si="2"/>
        <v>0.9727105553512321</v>
      </c>
      <c r="G41" s="4">
        <v>4458</v>
      </c>
      <c r="H41" s="25">
        <f>G41/D41</f>
        <v>0.32791467451268846</v>
      </c>
    </row>
    <row r="42" spans="1:8" ht="12.75" customHeight="1">
      <c r="A42" s="39">
        <v>14</v>
      </c>
      <c r="B42" s="7" t="s">
        <v>53</v>
      </c>
      <c r="C42" s="22">
        <v>231358</v>
      </c>
      <c r="D42" s="23">
        <v>292588</v>
      </c>
      <c r="E42" s="23">
        <v>281088.4</v>
      </c>
      <c r="F42" s="24">
        <f t="shared" si="2"/>
        <v>0.9606969527116629</v>
      </c>
      <c r="G42" s="4">
        <v>113117</v>
      </c>
      <c r="H42" s="25">
        <f>G42/D42</f>
        <v>0.38660847334818926</v>
      </c>
    </row>
    <row r="43" spans="1:8" ht="12.75" customHeight="1">
      <c r="A43" s="40"/>
      <c r="B43" s="7" t="s">
        <v>54</v>
      </c>
      <c r="C43" s="22">
        <v>6834</v>
      </c>
      <c r="D43" s="23">
        <v>29577</v>
      </c>
      <c r="E43" s="23">
        <v>23108</v>
      </c>
      <c r="F43" s="24">
        <f t="shared" si="2"/>
        <v>0.7812827534908882</v>
      </c>
      <c r="G43" s="4">
        <v>3182</v>
      </c>
      <c r="H43" s="25">
        <f>G43/D43</f>
        <v>0.10758359536126044</v>
      </c>
    </row>
    <row r="44" spans="1:8" ht="12.75">
      <c r="A44" s="40"/>
      <c r="B44" s="7" t="s">
        <v>55</v>
      </c>
      <c r="C44" s="26">
        <v>233</v>
      </c>
      <c r="D44" s="26">
        <v>0</v>
      </c>
      <c r="E44" s="23">
        <v>0</v>
      </c>
      <c r="F44" s="24">
        <v>0</v>
      </c>
      <c r="G44" s="4">
        <v>114</v>
      </c>
      <c r="H44" s="25">
        <v>0</v>
      </c>
    </row>
    <row r="45" spans="1:8" ht="26.25">
      <c r="A45" s="41"/>
      <c r="B45" s="7" t="s">
        <v>75</v>
      </c>
      <c r="C45" s="26">
        <v>1562</v>
      </c>
      <c r="D45" s="26">
        <v>1745</v>
      </c>
      <c r="E45" s="23">
        <v>1632</v>
      </c>
      <c r="F45" s="24">
        <f t="shared" si="2"/>
        <v>0.935243553008596</v>
      </c>
      <c r="G45" s="4">
        <v>702</v>
      </c>
      <c r="H45" s="25">
        <f aca="true" t="shared" si="3" ref="H45:H50">G45/D45</f>
        <v>0.40229226361031517</v>
      </c>
    </row>
    <row r="46" spans="1:8" ht="12.75">
      <c r="A46" s="39">
        <v>15</v>
      </c>
      <c r="B46" s="7" t="s">
        <v>117</v>
      </c>
      <c r="C46" s="26">
        <v>341704</v>
      </c>
      <c r="D46" s="26">
        <v>465784</v>
      </c>
      <c r="E46" s="23">
        <v>438155.3</v>
      </c>
      <c r="F46" s="24">
        <f t="shared" si="2"/>
        <v>0.9406834498394105</v>
      </c>
      <c r="G46" s="4">
        <v>161278</v>
      </c>
      <c r="H46" s="25">
        <f t="shared" si="3"/>
        <v>0.34625062260618655</v>
      </c>
    </row>
    <row r="47" spans="1:8" ht="12.75">
      <c r="A47" s="40"/>
      <c r="B47" s="7" t="s">
        <v>118</v>
      </c>
      <c r="C47" s="27">
        <v>20581</v>
      </c>
      <c r="D47" s="27">
        <v>22501</v>
      </c>
      <c r="E47" s="23">
        <v>21884.5</v>
      </c>
      <c r="F47" s="24">
        <f t="shared" si="2"/>
        <v>0.9726012177236567</v>
      </c>
      <c r="G47" s="4">
        <v>10037</v>
      </c>
      <c r="H47" s="25">
        <f t="shared" si="3"/>
        <v>0.44606906359717347</v>
      </c>
    </row>
    <row r="48" spans="1:8" ht="26.25">
      <c r="A48" s="41"/>
      <c r="B48" s="7" t="s">
        <v>26</v>
      </c>
      <c r="C48" s="27">
        <v>81</v>
      </c>
      <c r="D48" s="27">
        <v>502</v>
      </c>
      <c r="E48" s="23">
        <v>408</v>
      </c>
      <c r="F48" s="24">
        <f t="shared" si="2"/>
        <v>0.8127490039840638</v>
      </c>
      <c r="G48" s="4">
        <v>6</v>
      </c>
      <c r="H48" s="25">
        <f t="shared" si="3"/>
        <v>0.01195219123505976</v>
      </c>
    </row>
    <row r="49" spans="1:8" ht="12.75">
      <c r="A49" s="39">
        <v>16</v>
      </c>
      <c r="B49" s="7" t="s">
        <v>56</v>
      </c>
      <c r="C49" s="26">
        <v>265552</v>
      </c>
      <c r="D49" s="26">
        <v>279234</v>
      </c>
      <c r="E49" s="23">
        <v>275265.8</v>
      </c>
      <c r="F49" s="24">
        <f t="shared" si="2"/>
        <v>0.9857889798520237</v>
      </c>
      <c r="G49" s="4">
        <v>131316</v>
      </c>
      <c r="H49" s="25">
        <f t="shared" si="3"/>
        <v>0.47027224478394464</v>
      </c>
    </row>
    <row r="50" spans="1:8" ht="12.75">
      <c r="A50" s="40"/>
      <c r="B50" s="7" t="s">
        <v>57</v>
      </c>
      <c r="C50" s="27">
        <v>277558</v>
      </c>
      <c r="D50" s="27">
        <v>382290</v>
      </c>
      <c r="E50" s="23">
        <v>358630.3</v>
      </c>
      <c r="F50" s="24">
        <f t="shared" si="2"/>
        <v>0.9381105966674513</v>
      </c>
      <c r="G50" s="4">
        <v>136168</v>
      </c>
      <c r="H50" s="25">
        <f t="shared" si="3"/>
        <v>0.3561903267153208</v>
      </c>
    </row>
    <row r="51" spans="1:8" ht="12.75">
      <c r="A51" s="41"/>
      <c r="B51" s="7" t="s">
        <v>58</v>
      </c>
      <c r="C51" s="27">
        <v>408</v>
      </c>
      <c r="D51" s="27">
        <v>0</v>
      </c>
      <c r="E51" s="23">
        <v>0</v>
      </c>
      <c r="F51" s="24">
        <v>0</v>
      </c>
      <c r="G51" s="4">
        <v>204</v>
      </c>
      <c r="H51" s="25">
        <v>0</v>
      </c>
    </row>
    <row r="52" spans="1:8" ht="12.75">
      <c r="A52" s="39">
        <v>17</v>
      </c>
      <c r="B52" s="7" t="s">
        <v>59</v>
      </c>
      <c r="C52" s="27">
        <v>76535</v>
      </c>
      <c r="D52" s="27">
        <v>78420</v>
      </c>
      <c r="E52" s="23">
        <v>77963.2</v>
      </c>
      <c r="F52" s="24">
        <f t="shared" si="2"/>
        <v>0.9941749553685284</v>
      </c>
      <c r="G52" s="4">
        <v>37991</v>
      </c>
      <c r="H52" s="25">
        <f>G52/D52</f>
        <v>0.4844554960469268</v>
      </c>
    </row>
    <row r="53" spans="1:8" ht="12.75">
      <c r="A53" s="40"/>
      <c r="B53" s="7" t="s">
        <v>60</v>
      </c>
      <c r="C53" s="27">
        <v>78618</v>
      </c>
      <c r="D53" s="27">
        <v>84373</v>
      </c>
      <c r="E53" s="23">
        <v>82815</v>
      </c>
      <c r="F53" s="24">
        <f t="shared" si="2"/>
        <v>0.9815343771111612</v>
      </c>
      <c r="G53" s="4">
        <v>39372</v>
      </c>
      <c r="H53" s="25">
        <f>G53/D53</f>
        <v>0.466642172258898</v>
      </c>
    </row>
    <row r="54" spans="1:8" ht="12.75">
      <c r="A54" s="41"/>
      <c r="B54" s="7" t="s">
        <v>61</v>
      </c>
      <c r="C54" s="27">
        <v>145</v>
      </c>
      <c r="D54" s="27">
        <v>0</v>
      </c>
      <c r="E54" s="23">
        <v>0</v>
      </c>
      <c r="F54" s="24">
        <v>0</v>
      </c>
      <c r="G54" s="4">
        <v>72</v>
      </c>
      <c r="H54" s="25">
        <v>0</v>
      </c>
    </row>
    <row r="55" spans="1:8" ht="12.75">
      <c r="A55" s="39">
        <v>18</v>
      </c>
      <c r="B55" s="7" t="s">
        <v>62</v>
      </c>
      <c r="C55" s="27">
        <v>404869</v>
      </c>
      <c r="D55" s="27">
        <v>672693</v>
      </c>
      <c r="E55" s="23">
        <v>620336.5</v>
      </c>
      <c r="F55" s="24">
        <f t="shared" si="2"/>
        <v>0.9221688050864213</v>
      </c>
      <c r="G55" s="4">
        <v>188619</v>
      </c>
      <c r="H55" s="25">
        <f>G55/D55</f>
        <v>0.2803938795260245</v>
      </c>
    </row>
    <row r="56" spans="1:8" ht="12.75">
      <c r="A56" s="40"/>
      <c r="B56" s="7" t="s">
        <v>63</v>
      </c>
      <c r="C56" s="27">
        <v>4939</v>
      </c>
      <c r="D56" s="27">
        <v>26135</v>
      </c>
      <c r="E56" s="23">
        <v>21045</v>
      </c>
      <c r="F56" s="24">
        <f t="shared" si="2"/>
        <v>0.8052420126267458</v>
      </c>
      <c r="G56" s="4">
        <v>2496</v>
      </c>
      <c r="H56" s="25">
        <f>G56/D56</f>
        <v>0.09550411325808303</v>
      </c>
    </row>
    <row r="57" spans="1:8" ht="12.75">
      <c r="A57" s="41"/>
      <c r="B57" s="7" t="s">
        <v>64</v>
      </c>
      <c r="C57" s="27">
        <v>15011</v>
      </c>
      <c r="D57" s="27">
        <v>33862</v>
      </c>
      <c r="E57" s="23">
        <v>31177.6</v>
      </c>
      <c r="F57" s="24">
        <f t="shared" si="2"/>
        <v>0.9207252967928651</v>
      </c>
      <c r="G57" s="4">
        <v>6644</v>
      </c>
      <c r="H57" s="25">
        <f>G57/D57</f>
        <v>0.19620813891677988</v>
      </c>
    </row>
    <row r="58" spans="1:8" ht="12.75">
      <c r="A58" s="39">
        <v>19</v>
      </c>
      <c r="B58" s="21" t="s">
        <v>65</v>
      </c>
      <c r="C58" s="27">
        <v>225440</v>
      </c>
      <c r="D58" s="27">
        <v>239553</v>
      </c>
      <c r="E58" s="23">
        <v>235032.5</v>
      </c>
      <c r="F58" s="24">
        <f t="shared" si="2"/>
        <v>0.9811294369095774</v>
      </c>
      <c r="G58" s="4">
        <v>108939</v>
      </c>
      <c r="H58" s="25">
        <f>G58/D58</f>
        <v>0.4547594895492855</v>
      </c>
    </row>
    <row r="59" spans="1:8" ht="12.75">
      <c r="A59" s="40"/>
      <c r="B59" s="21" t="s">
        <v>67</v>
      </c>
      <c r="C59" s="27">
        <v>21313</v>
      </c>
      <c r="D59" s="27">
        <v>16177</v>
      </c>
      <c r="E59" s="23">
        <v>15607</v>
      </c>
      <c r="F59" s="24">
        <f t="shared" si="2"/>
        <v>0.9647647895159794</v>
      </c>
      <c r="G59" s="4">
        <v>9257</v>
      </c>
      <c r="H59" s="25">
        <f>G59/D59</f>
        <v>0.5722321814922421</v>
      </c>
    </row>
    <row r="60" spans="1:8" ht="12.75">
      <c r="A60" s="41"/>
      <c r="B60" s="28" t="s">
        <v>68</v>
      </c>
      <c r="C60" s="27">
        <v>77</v>
      </c>
      <c r="D60" s="27">
        <v>0</v>
      </c>
      <c r="E60" s="23">
        <v>0</v>
      </c>
      <c r="F60" s="24">
        <v>0</v>
      </c>
      <c r="G60" s="4">
        <v>36</v>
      </c>
      <c r="H60" s="25">
        <v>0</v>
      </c>
    </row>
    <row r="61" spans="1:8" ht="12.75">
      <c r="A61" s="39">
        <v>20</v>
      </c>
      <c r="B61" s="21" t="s">
        <v>69</v>
      </c>
      <c r="C61" s="27">
        <v>438663</v>
      </c>
      <c r="D61" s="27">
        <v>439006</v>
      </c>
      <c r="E61" s="23">
        <v>437796</v>
      </c>
      <c r="F61" s="24">
        <f t="shared" si="2"/>
        <v>0.9972437734336205</v>
      </c>
      <c r="G61" s="4">
        <v>216947</v>
      </c>
      <c r="H61" s="25">
        <f>G61/D61</f>
        <v>0.49417775611267273</v>
      </c>
    </row>
    <row r="62" spans="1:8" ht="12.75">
      <c r="A62" s="40"/>
      <c r="B62" s="21" t="s">
        <v>70</v>
      </c>
      <c r="C62" s="27">
        <v>72017</v>
      </c>
      <c r="D62" s="27">
        <v>56119</v>
      </c>
      <c r="E62" s="23">
        <v>54619.9</v>
      </c>
      <c r="F62" s="24">
        <f t="shared" si="2"/>
        <v>0.9732871220085889</v>
      </c>
      <c r="G62" s="4">
        <v>31448</v>
      </c>
      <c r="H62" s="25">
        <f>G62/D62</f>
        <v>0.5603806197544504</v>
      </c>
    </row>
    <row r="63" spans="1:8" ht="12.75">
      <c r="A63" s="41"/>
      <c r="B63" s="28" t="s">
        <v>71</v>
      </c>
      <c r="C63" s="27">
        <v>77</v>
      </c>
      <c r="D63" s="27">
        <v>0</v>
      </c>
      <c r="E63" s="23">
        <v>0</v>
      </c>
      <c r="F63" s="24">
        <v>0</v>
      </c>
      <c r="G63" s="4">
        <v>36</v>
      </c>
      <c r="H63" s="25">
        <v>0</v>
      </c>
    </row>
    <row r="64" spans="1:8" ht="12.75">
      <c r="A64" s="39">
        <v>21</v>
      </c>
      <c r="B64" s="28" t="s">
        <v>72</v>
      </c>
      <c r="C64" s="27">
        <v>113546</v>
      </c>
      <c r="D64" s="27">
        <v>198542</v>
      </c>
      <c r="E64" s="23">
        <v>180918.1</v>
      </c>
      <c r="F64" s="24">
        <f>E64/D64</f>
        <v>0.9112333914234771</v>
      </c>
      <c r="G64" s="4">
        <v>52651</v>
      </c>
      <c r="H64" s="25">
        <f>G64/D64</f>
        <v>0.2651882221393962</v>
      </c>
    </row>
    <row r="65" spans="1:8" ht="12.75">
      <c r="A65" s="40"/>
      <c r="B65" s="28" t="s">
        <v>73</v>
      </c>
      <c r="C65" s="27">
        <v>9983</v>
      </c>
      <c r="D65" s="27">
        <v>16675</v>
      </c>
      <c r="E65" s="23">
        <v>15331</v>
      </c>
      <c r="F65" s="24">
        <f t="shared" si="2"/>
        <v>0.919400299850075</v>
      </c>
      <c r="G65" s="4">
        <v>4729</v>
      </c>
      <c r="H65" s="25">
        <f>G65/D65</f>
        <v>0.28359820089955023</v>
      </c>
    </row>
    <row r="66" spans="1:8" ht="12.75">
      <c r="A66" s="41"/>
      <c r="B66" s="28" t="s">
        <v>74</v>
      </c>
      <c r="C66" s="27">
        <v>76</v>
      </c>
      <c r="D66" s="27">
        <v>0</v>
      </c>
      <c r="E66" s="23">
        <v>0</v>
      </c>
      <c r="F66" s="24">
        <v>0</v>
      </c>
      <c r="G66" s="4">
        <v>36</v>
      </c>
      <c r="H66" s="25">
        <v>0</v>
      </c>
    </row>
    <row r="67" spans="1:8" ht="13.5" thickBot="1">
      <c r="A67" s="43" t="s">
        <v>0</v>
      </c>
      <c r="B67" s="44"/>
      <c r="C67" s="29">
        <f>SUM(C8:C66)</f>
        <v>7569690</v>
      </c>
      <c r="D67" s="29">
        <f>SUM(D8:D66)</f>
        <v>8537367</v>
      </c>
      <c r="E67" s="29">
        <f>SUM(E8:E66)</f>
        <v>8193432.47</v>
      </c>
      <c r="F67" s="30">
        <f>E67/D67</f>
        <v>0.9597142151672757</v>
      </c>
      <c r="G67" s="4">
        <f>SUM(G8:G66)</f>
        <v>3572291</v>
      </c>
      <c r="H67" s="25">
        <f>G67/D67</f>
        <v>0.4184300616337566</v>
      </c>
    </row>
    <row r="68" spans="1:8" ht="13.5" thickTop="1">
      <c r="A68" s="31"/>
      <c r="B68" s="31"/>
      <c r="C68" s="32"/>
      <c r="D68" s="32"/>
      <c r="E68" s="8"/>
      <c r="F68" s="32"/>
      <c r="G68" s="31"/>
      <c r="H68" s="31"/>
    </row>
    <row r="69" spans="1:8" ht="12.75">
      <c r="A69" s="31"/>
      <c r="B69" s="31"/>
      <c r="C69" s="32"/>
      <c r="D69" s="33"/>
      <c r="E69" s="31"/>
      <c r="F69" s="31"/>
      <c r="G69" s="31"/>
      <c r="H69" s="31"/>
    </row>
    <row r="70" spans="1:8" ht="12.75">
      <c r="A70" s="31"/>
      <c r="B70" s="34" t="s">
        <v>6</v>
      </c>
      <c r="C70" s="53" t="s">
        <v>7</v>
      </c>
      <c r="D70" s="53"/>
      <c r="E70" s="53"/>
      <c r="F70" s="53"/>
      <c r="G70" s="31"/>
      <c r="H70" s="31"/>
    </row>
    <row r="71" spans="1:8" ht="12.75">
      <c r="A71" s="31"/>
      <c r="B71" s="34" t="s">
        <v>8</v>
      </c>
      <c r="C71" s="51" t="s">
        <v>9</v>
      </c>
      <c r="D71" s="51"/>
      <c r="E71" s="51"/>
      <c r="F71" s="51"/>
      <c r="G71" s="31"/>
      <c r="H71" s="31"/>
    </row>
    <row r="72" spans="1:8" ht="26.25" customHeight="1">
      <c r="A72" s="31"/>
      <c r="B72" s="34" t="s">
        <v>10</v>
      </c>
      <c r="C72" s="51" t="s">
        <v>11</v>
      </c>
      <c r="D72" s="51"/>
      <c r="E72" s="51"/>
      <c r="F72" s="51"/>
      <c r="G72" s="31"/>
      <c r="H72" s="31"/>
    </row>
    <row r="73" spans="1:8" ht="12.75">
      <c r="A73" s="31"/>
      <c r="B73" s="34" t="s">
        <v>12</v>
      </c>
      <c r="C73" s="51" t="s">
        <v>13</v>
      </c>
      <c r="D73" s="51"/>
      <c r="E73" s="51"/>
      <c r="F73" s="51"/>
      <c r="G73" s="31"/>
      <c r="H73" s="31"/>
    </row>
    <row r="74" spans="1:8" ht="12.75">
      <c r="A74" s="31"/>
      <c r="B74" s="34" t="s">
        <v>14</v>
      </c>
      <c r="C74" s="51" t="s">
        <v>15</v>
      </c>
      <c r="D74" s="51"/>
      <c r="E74" s="51"/>
      <c r="F74" s="51"/>
      <c r="G74" s="31"/>
      <c r="H74" s="31"/>
    </row>
  </sheetData>
  <sheetProtection/>
  <mergeCells count="33">
    <mergeCell ref="A1:H1"/>
    <mergeCell ref="A61:A63"/>
    <mergeCell ref="C70:F70"/>
    <mergeCell ref="C71:F71"/>
    <mergeCell ref="C72:F72"/>
    <mergeCell ref="C73:F73"/>
    <mergeCell ref="A26:A28"/>
    <mergeCell ref="A29:A31"/>
    <mergeCell ref="A32:A33"/>
    <mergeCell ref="A34:A37"/>
    <mergeCell ref="C74:F74"/>
    <mergeCell ref="A64:A66"/>
    <mergeCell ref="A46:A48"/>
    <mergeCell ref="A49:A51"/>
    <mergeCell ref="A52:A54"/>
    <mergeCell ref="A55:A57"/>
    <mergeCell ref="A10:A12"/>
    <mergeCell ref="A42:A45"/>
    <mergeCell ref="A13:A14"/>
    <mergeCell ref="A15:A16"/>
    <mergeCell ref="A17:A19"/>
    <mergeCell ref="A20:A22"/>
    <mergeCell ref="A23:A25"/>
    <mergeCell ref="G4:G6"/>
    <mergeCell ref="H4:H6"/>
    <mergeCell ref="A58:A60"/>
    <mergeCell ref="A2:F2"/>
    <mergeCell ref="A67:B67"/>
    <mergeCell ref="B4:B6"/>
    <mergeCell ref="A4:A6"/>
    <mergeCell ref="C4:F5"/>
    <mergeCell ref="A8:A9"/>
    <mergeCell ref="A38:A41"/>
  </mergeCells>
  <printOptions/>
  <pageMargins left="0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1">
      <selection activeCell="N65" sqref="N65"/>
    </sheetView>
  </sheetViews>
  <sheetFormatPr defaultColWidth="9.00390625" defaultRowHeight="12.75"/>
  <cols>
    <col min="1" max="1" width="5.50390625" style="0" customWidth="1"/>
    <col min="2" max="2" width="26.375" style="0" customWidth="1"/>
    <col min="3" max="3" width="14.625" style="0" customWidth="1"/>
    <col min="4" max="4" width="14.125" style="0" customWidth="1"/>
    <col min="5" max="5" width="14.625" style="0" customWidth="1"/>
    <col min="6" max="6" width="15.50390625" style="9" customWidth="1"/>
    <col min="7" max="7" width="14.00390625" style="0" customWidth="1"/>
    <col min="8" max="8" width="17.00390625" style="0" customWidth="1"/>
    <col min="9" max="9" width="9.125" style="0" hidden="1" customWidth="1"/>
  </cols>
  <sheetData>
    <row r="1" spans="1:8" ht="12.75">
      <c r="A1" s="52" t="s">
        <v>121</v>
      </c>
      <c r="B1" s="52"/>
      <c r="C1" s="52"/>
      <c r="D1" s="52"/>
      <c r="E1" s="52"/>
      <c r="F1" s="52"/>
      <c r="G1" s="52"/>
      <c r="H1" s="52"/>
    </row>
    <row r="2" spans="1:8" ht="15.75" customHeight="1">
      <c r="A2" s="42" t="s">
        <v>2</v>
      </c>
      <c r="B2" s="42"/>
      <c r="C2" s="42"/>
      <c r="D2" s="42"/>
      <c r="E2" s="42"/>
      <c r="F2" s="42"/>
      <c r="G2" s="10"/>
      <c r="H2" s="10"/>
    </row>
    <row r="3" spans="1:8" ht="13.5" thickBot="1">
      <c r="A3" s="10"/>
      <c r="B3" s="10"/>
      <c r="C3" s="11"/>
      <c r="D3" s="11"/>
      <c r="E3" s="10"/>
      <c r="F3" s="35"/>
      <c r="G3" s="10"/>
      <c r="H3" s="10"/>
    </row>
    <row r="4" spans="1:8" ht="13.5" customHeight="1" thickTop="1">
      <c r="A4" s="48" t="s">
        <v>3</v>
      </c>
      <c r="B4" s="45" t="s">
        <v>1</v>
      </c>
      <c r="C4" s="38" t="s">
        <v>20</v>
      </c>
      <c r="D4" s="38"/>
      <c r="E4" s="38"/>
      <c r="F4" s="38"/>
      <c r="G4" s="38" t="s">
        <v>18</v>
      </c>
      <c r="H4" s="38" t="s">
        <v>19</v>
      </c>
    </row>
    <row r="5" spans="1:8" ht="12.75" customHeight="1">
      <c r="A5" s="49"/>
      <c r="B5" s="46"/>
      <c r="C5" s="38"/>
      <c r="D5" s="38"/>
      <c r="E5" s="38"/>
      <c r="F5" s="38"/>
      <c r="G5" s="38"/>
      <c r="H5" s="38"/>
    </row>
    <row r="6" spans="1:8" ht="53.25" customHeight="1">
      <c r="A6" s="50"/>
      <c r="B6" s="61"/>
      <c r="C6" s="12" t="s">
        <v>16</v>
      </c>
      <c r="D6" s="12" t="s">
        <v>17</v>
      </c>
      <c r="E6" s="13" t="s">
        <v>4</v>
      </c>
      <c r="F6" s="2" t="s">
        <v>5</v>
      </c>
      <c r="G6" s="38"/>
      <c r="H6" s="38"/>
    </row>
    <row r="7" spans="1:8" ht="12.75">
      <c r="A7" s="14">
        <v>1</v>
      </c>
      <c r="B7" s="15">
        <v>2</v>
      </c>
      <c r="C7" s="16">
        <v>3</v>
      </c>
      <c r="D7" s="17">
        <v>4</v>
      </c>
      <c r="E7" s="18">
        <v>5</v>
      </c>
      <c r="F7" s="19">
        <v>6</v>
      </c>
      <c r="G7" s="20">
        <v>7</v>
      </c>
      <c r="H7" s="20">
        <v>8</v>
      </c>
    </row>
    <row r="8" spans="1:9" ht="11.25" customHeight="1">
      <c r="A8" s="54">
        <v>1</v>
      </c>
      <c r="B8" s="21" t="s">
        <v>24</v>
      </c>
      <c r="C8" s="22">
        <v>466264.23</v>
      </c>
      <c r="D8" s="23">
        <v>507584.38</v>
      </c>
      <c r="E8" s="23">
        <v>507583.81</v>
      </c>
      <c r="F8" s="24">
        <f aca="true" t="shared" si="0" ref="F8:F18">E8/D8</f>
        <v>0.9999988770340017</v>
      </c>
      <c r="G8" s="5">
        <v>285719.28</v>
      </c>
      <c r="H8" s="36">
        <f>G8/D8</f>
        <v>0.5629000640248228</v>
      </c>
      <c r="I8" s="8">
        <f>E8/C8</f>
        <v>1.0886183784675054</v>
      </c>
    </row>
    <row r="9" spans="1:9" ht="12.75">
      <c r="A9" s="55"/>
      <c r="B9" s="21" t="s">
        <v>25</v>
      </c>
      <c r="C9" s="22">
        <v>37172.95</v>
      </c>
      <c r="D9" s="23">
        <v>91405.21</v>
      </c>
      <c r="E9" s="23">
        <v>91404.92</v>
      </c>
      <c r="F9" s="24">
        <f t="shared" si="0"/>
        <v>0.9999968273143292</v>
      </c>
      <c r="G9" s="6">
        <v>23748.34</v>
      </c>
      <c r="H9" s="36">
        <f aca="true" t="shared" si="1" ref="H9:H65">G9/D9</f>
        <v>0.25981385524960776</v>
      </c>
      <c r="I9" s="8">
        <f aca="true" t="shared" si="2" ref="I9:I66">E9/C9</f>
        <v>2.4589095027432584</v>
      </c>
    </row>
    <row r="10" spans="1:9" ht="13.5" customHeight="1">
      <c r="A10" s="54">
        <v>2</v>
      </c>
      <c r="B10" s="7" t="s">
        <v>27</v>
      </c>
      <c r="C10" s="22">
        <v>759027.84</v>
      </c>
      <c r="D10" s="23">
        <v>923514.74</v>
      </c>
      <c r="E10" s="23">
        <v>923514.22</v>
      </c>
      <c r="F10" s="24">
        <f t="shared" si="0"/>
        <v>0.99999943693373</v>
      </c>
      <c r="G10" s="6">
        <v>445934.46</v>
      </c>
      <c r="H10" s="36">
        <f t="shared" si="1"/>
        <v>0.4828666405476106</v>
      </c>
      <c r="I10" s="8">
        <f t="shared" si="2"/>
        <v>1.21670664938983</v>
      </c>
    </row>
    <row r="11" spans="1:9" ht="12.75">
      <c r="A11" s="49"/>
      <c r="B11" s="21" t="s">
        <v>28</v>
      </c>
      <c r="C11" s="22">
        <v>173688.54</v>
      </c>
      <c r="D11" s="23">
        <v>242220.94</v>
      </c>
      <c r="E11" s="23">
        <v>242574.61</v>
      </c>
      <c r="F11" s="24">
        <f t="shared" si="0"/>
        <v>1.0014601132338103</v>
      </c>
      <c r="G11" s="6">
        <v>99118.14</v>
      </c>
      <c r="H11" s="36">
        <f t="shared" si="1"/>
        <v>0.4092054964364353</v>
      </c>
      <c r="I11" s="8">
        <f t="shared" si="2"/>
        <v>1.3966068803387948</v>
      </c>
    </row>
    <row r="12" spans="1:9" ht="12.75">
      <c r="A12" s="55"/>
      <c r="B12" s="7" t="s">
        <v>66</v>
      </c>
      <c r="C12" s="22">
        <v>899.22</v>
      </c>
      <c r="D12" s="23">
        <v>1399.74</v>
      </c>
      <c r="E12" s="23">
        <v>1399.25</v>
      </c>
      <c r="F12" s="24">
        <f t="shared" si="0"/>
        <v>0.9996499349879263</v>
      </c>
      <c r="G12" s="6">
        <v>540.36</v>
      </c>
      <c r="H12" s="36">
        <f t="shared" si="1"/>
        <v>0.38604312229414034</v>
      </c>
      <c r="I12" s="8">
        <f t="shared" si="2"/>
        <v>1.5560708169302284</v>
      </c>
    </row>
    <row r="13" spans="1:9" ht="12.75">
      <c r="A13" s="54">
        <v>4</v>
      </c>
      <c r="B13" s="7" t="s">
        <v>78</v>
      </c>
      <c r="C13" s="22">
        <v>128354.3</v>
      </c>
      <c r="D13" s="23">
        <v>137891.99</v>
      </c>
      <c r="E13" s="23">
        <v>137891.65</v>
      </c>
      <c r="F13" s="24">
        <f t="shared" si="0"/>
        <v>0.9999975343020288</v>
      </c>
      <c r="G13" s="6">
        <v>78156.54</v>
      </c>
      <c r="H13" s="36">
        <f t="shared" si="1"/>
        <v>0.5667953591793112</v>
      </c>
      <c r="I13" s="8">
        <f t="shared" si="2"/>
        <v>1.0743048733077114</v>
      </c>
    </row>
    <row r="14" spans="1:9" ht="12.75">
      <c r="A14" s="49"/>
      <c r="B14" s="7" t="s">
        <v>79</v>
      </c>
      <c r="C14" s="22">
        <v>46743.45</v>
      </c>
      <c r="D14" s="23">
        <v>69122.82</v>
      </c>
      <c r="E14" s="23">
        <v>69122.67</v>
      </c>
      <c r="F14" s="24">
        <f t="shared" si="0"/>
        <v>0.999997829949646</v>
      </c>
      <c r="G14" s="6">
        <v>28794.92</v>
      </c>
      <c r="H14" s="36">
        <f t="shared" si="1"/>
        <v>0.4165761755669111</v>
      </c>
      <c r="I14" s="8">
        <f t="shared" si="2"/>
        <v>1.4787669716291802</v>
      </c>
    </row>
    <row r="15" spans="1:9" ht="12.75">
      <c r="A15" s="54">
        <v>5</v>
      </c>
      <c r="B15" s="7" t="s">
        <v>80</v>
      </c>
      <c r="C15" s="22">
        <v>486219.37</v>
      </c>
      <c r="D15" s="23">
        <v>559580.16</v>
      </c>
      <c r="E15" s="23">
        <v>559579.69</v>
      </c>
      <c r="F15" s="24">
        <f t="shared" si="0"/>
        <v>0.999999160084589</v>
      </c>
      <c r="G15" s="6">
        <v>305072.46</v>
      </c>
      <c r="H15" s="36">
        <f t="shared" si="1"/>
        <v>0.5451809799689825</v>
      </c>
      <c r="I15" s="8">
        <f t="shared" si="2"/>
        <v>1.1508790569162226</v>
      </c>
    </row>
    <row r="16" spans="1:9" ht="12.75">
      <c r="A16" s="49"/>
      <c r="B16" s="7" t="s">
        <v>81</v>
      </c>
      <c r="C16" s="22">
        <v>152902.47</v>
      </c>
      <c r="D16" s="23">
        <v>178895.85</v>
      </c>
      <c r="E16" s="23">
        <v>178894.68</v>
      </c>
      <c r="F16" s="24">
        <f t="shared" si="0"/>
        <v>0.999993459881825</v>
      </c>
      <c r="G16" s="6">
        <v>94243.38</v>
      </c>
      <c r="H16" s="36">
        <f t="shared" si="1"/>
        <v>0.5268058482072111</v>
      </c>
      <c r="I16" s="8">
        <f t="shared" si="2"/>
        <v>1.169992087112785</v>
      </c>
    </row>
    <row r="17" spans="1:9" ht="12.75">
      <c r="A17" s="54">
        <v>6</v>
      </c>
      <c r="B17" s="7" t="s">
        <v>21</v>
      </c>
      <c r="C17" s="22">
        <v>307887.36</v>
      </c>
      <c r="D17" s="23">
        <v>399173.43</v>
      </c>
      <c r="E17" s="23">
        <v>399172.73</v>
      </c>
      <c r="F17" s="24">
        <f t="shared" si="0"/>
        <v>0.999998246376268</v>
      </c>
      <c r="G17" s="6">
        <v>223212.22</v>
      </c>
      <c r="H17" s="36">
        <f t="shared" si="1"/>
        <v>0.5591860660665716</v>
      </c>
      <c r="I17" s="8">
        <f t="shared" si="2"/>
        <v>1.2964895018749714</v>
      </c>
    </row>
    <row r="18" spans="1:9" ht="12.75">
      <c r="A18" s="49"/>
      <c r="B18" s="7" t="s">
        <v>22</v>
      </c>
      <c r="C18" s="22">
        <v>108758.82</v>
      </c>
      <c r="D18" s="23">
        <v>115710.94</v>
      </c>
      <c r="E18" s="23">
        <v>115710.76</v>
      </c>
      <c r="F18" s="24">
        <f t="shared" si="0"/>
        <v>0.9999984443994664</v>
      </c>
      <c r="G18" s="6">
        <v>73804.5</v>
      </c>
      <c r="H18" s="36">
        <f t="shared" si="1"/>
        <v>0.6378351087632682</v>
      </c>
      <c r="I18" s="8">
        <f t="shared" si="2"/>
        <v>1.0639207008682146</v>
      </c>
    </row>
    <row r="19" spans="1:9" ht="12.75">
      <c r="A19" s="55"/>
      <c r="B19" s="7" t="s">
        <v>23</v>
      </c>
      <c r="C19" s="22">
        <v>317.43</v>
      </c>
      <c r="D19" s="23">
        <v>0</v>
      </c>
      <c r="E19" s="23">
        <v>0</v>
      </c>
      <c r="F19" s="24">
        <v>0</v>
      </c>
      <c r="G19" s="6">
        <v>231</v>
      </c>
      <c r="H19" s="36">
        <v>0</v>
      </c>
      <c r="I19" s="8">
        <f t="shared" si="2"/>
        <v>0</v>
      </c>
    </row>
    <row r="20" spans="1:9" ht="12.75">
      <c r="A20" s="54">
        <v>7</v>
      </c>
      <c r="B20" s="7" t="s">
        <v>87</v>
      </c>
      <c r="C20" s="22">
        <v>130963.5</v>
      </c>
      <c r="D20" s="23">
        <v>113468.74</v>
      </c>
      <c r="E20" s="23">
        <v>113467.56</v>
      </c>
      <c r="F20" s="24">
        <f>E20/D20</f>
        <v>0.9999896006600584</v>
      </c>
      <c r="G20" s="6">
        <v>72835.84</v>
      </c>
      <c r="H20" s="36">
        <f t="shared" si="1"/>
        <v>0.6419022543125092</v>
      </c>
      <c r="I20" s="8">
        <f t="shared" si="2"/>
        <v>0.8664059833465049</v>
      </c>
    </row>
    <row r="21" spans="1:9" ht="12.75">
      <c r="A21" s="49"/>
      <c r="B21" s="7" t="s">
        <v>88</v>
      </c>
      <c r="C21" s="22">
        <v>98074.3</v>
      </c>
      <c r="D21" s="23">
        <v>109461.15</v>
      </c>
      <c r="E21" s="23">
        <v>109460.88</v>
      </c>
      <c r="F21" s="24">
        <f>E21/D21</f>
        <v>0.9999975333714292</v>
      </c>
      <c r="G21" s="6">
        <v>62473.18</v>
      </c>
      <c r="H21" s="36">
        <f t="shared" si="1"/>
        <v>0.5707338174320296</v>
      </c>
      <c r="I21" s="8">
        <f t="shared" si="2"/>
        <v>1.1161015678929138</v>
      </c>
    </row>
    <row r="22" spans="1:9" ht="12.75">
      <c r="A22" s="55"/>
      <c r="B22" s="7" t="s">
        <v>89</v>
      </c>
      <c r="C22" s="22">
        <v>356.25</v>
      </c>
      <c r="D22" s="23">
        <v>0</v>
      </c>
      <c r="E22" s="23">
        <v>0</v>
      </c>
      <c r="F22" s="24">
        <v>0</v>
      </c>
      <c r="G22" s="6">
        <v>231</v>
      </c>
      <c r="H22" s="36">
        <v>0</v>
      </c>
      <c r="I22" s="8">
        <f t="shared" si="2"/>
        <v>0</v>
      </c>
    </row>
    <row r="23" spans="1:9" ht="12.75">
      <c r="A23" s="54">
        <v>8</v>
      </c>
      <c r="B23" s="7" t="s">
        <v>90</v>
      </c>
      <c r="C23" s="22">
        <v>476961.75</v>
      </c>
      <c r="D23" s="23">
        <v>161655.25</v>
      </c>
      <c r="E23" s="23">
        <v>161653.93</v>
      </c>
      <c r="F23" s="24">
        <f>E23/D23</f>
        <v>0.9999918344749088</v>
      </c>
      <c r="G23" s="6">
        <v>200846.8</v>
      </c>
      <c r="H23" s="36">
        <f t="shared" si="1"/>
        <v>1.242439079460766</v>
      </c>
      <c r="I23" s="8">
        <f t="shared" si="2"/>
        <v>0.3389243057750438</v>
      </c>
    </row>
    <row r="24" spans="1:9" ht="12.75">
      <c r="A24" s="49"/>
      <c r="B24" s="7" t="s">
        <v>91</v>
      </c>
      <c r="C24" s="22">
        <v>145370.25</v>
      </c>
      <c r="D24" s="23">
        <v>95518.93</v>
      </c>
      <c r="E24" s="23">
        <v>95518.03</v>
      </c>
      <c r="F24" s="24">
        <f>E24/D24</f>
        <v>0.9999905777839011</v>
      </c>
      <c r="G24" s="6">
        <v>74505.2</v>
      </c>
      <c r="H24" s="36">
        <f t="shared" si="1"/>
        <v>0.7800045498834629</v>
      </c>
      <c r="I24" s="8">
        <f t="shared" si="2"/>
        <v>0.6570672472531347</v>
      </c>
    </row>
    <row r="25" spans="1:9" ht="12.75">
      <c r="A25" s="55"/>
      <c r="B25" s="7" t="s">
        <v>92</v>
      </c>
      <c r="C25" s="22">
        <v>356.25</v>
      </c>
      <c r="D25" s="23">
        <v>0</v>
      </c>
      <c r="E25" s="23">
        <v>0</v>
      </c>
      <c r="F25" s="24">
        <v>0</v>
      </c>
      <c r="G25" s="6">
        <v>231</v>
      </c>
      <c r="H25" s="36">
        <v>0</v>
      </c>
      <c r="I25" s="8">
        <f t="shared" si="2"/>
        <v>0</v>
      </c>
    </row>
    <row r="26" spans="1:9" ht="12.75">
      <c r="A26" s="49">
        <v>9</v>
      </c>
      <c r="B26" s="7" t="s">
        <v>93</v>
      </c>
      <c r="C26" s="22">
        <v>145323.9</v>
      </c>
      <c r="D26" s="23">
        <v>138437.08</v>
      </c>
      <c r="E26" s="23">
        <v>138435.75</v>
      </c>
      <c r="F26" s="24">
        <f>E26/D26</f>
        <v>0.9999903927473768</v>
      </c>
      <c r="G26" s="6">
        <v>84780.08</v>
      </c>
      <c r="H26" s="36">
        <f t="shared" si="1"/>
        <v>0.612408756382322</v>
      </c>
      <c r="I26" s="8">
        <f t="shared" si="2"/>
        <v>0.9526013959162946</v>
      </c>
    </row>
    <row r="27" spans="1:9" ht="12.75">
      <c r="A27" s="49"/>
      <c r="B27" s="7" t="s">
        <v>94</v>
      </c>
      <c r="C27" s="22">
        <v>125786.55</v>
      </c>
      <c r="D27" s="23">
        <v>161684.54</v>
      </c>
      <c r="E27" s="23">
        <v>161529.7</v>
      </c>
      <c r="F27" s="24">
        <f>E27/D27</f>
        <v>0.9990423326806632</v>
      </c>
      <c r="G27" s="6">
        <v>79208.36</v>
      </c>
      <c r="H27" s="36">
        <f t="shared" si="1"/>
        <v>0.4898944574416329</v>
      </c>
      <c r="I27" s="8">
        <f t="shared" si="2"/>
        <v>1.284157169427097</v>
      </c>
    </row>
    <row r="28" spans="1:9" ht="12.75">
      <c r="A28" s="55"/>
      <c r="B28" s="7" t="s">
        <v>95</v>
      </c>
      <c r="C28" s="22">
        <v>356.25</v>
      </c>
      <c r="D28" s="23">
        <v>0</v>
      </c>
      <c r="E28" s="23">
        <v>0</v>
      </c>
      <c r="F28" s="24">
        <v>0</v>
      </c>
      <c r="G28" s="6">
        <v>231</v>
      </c>
      <c r="H28" s="36">
        <v>0</v>
      </c>
      <c r="I28" s="8">
        <f t="shared" si="2"/>
        <v>0</v>
      </c>
    </row>
    <row r="29" spans="1:9" ht="12.75">
      <c r="A29" s="54">
        <v>10</v>
      </c>
      <c r="B29" s="7" t="s">
        <v>39</v>
      </c>
      <c r="C29" s="22">
        <v>314966.43</v>
      </c>
      <c r="D29" s="23">
        <v>417155.56</v>
      </c>
      <c r="E29" s="23">
        <v>417095.7</v>
      </c>
      <c r="F29" s="24">
        <f>E29/D29</f>
        <v>0.9998565043697368</v>
      </c>
      <c r="G29" s="6">
        <v>185286.85</v>
      </c>
      <c r="H29" s="36">
        <f t="shared" si="1"/>
        <v>0.4441672789882029</v>
      </c>
      <c r="I29" s="8">
        <f t="shared" si="2"/>
        <v>1.3242544610230367</v>
      </c>
    </row>
    <row r="30" spans="1:9" ht="12.75">
      <c r="A30" s="49"/>
      <c r="B30" s="7" t="s">
        <v>40</v>
      </c>
      <c r="C30" s="22">
        <v>84818.37</v>
      </c>
      <c r="D30" s="23">
        <v>107857.46</v>
      </c>
      <c r="E30" s="23">
        <v>107857.22</v>
      </c>
      <c r="F30" s="24">
        <f>E30/D30</f>
        <v>0.9999977748409798</v>
      </c>
      <c r="G30" s="6">
        <v>48134.17</v>
      </c>
      <c r="H30" s="36">
        <f t="shared" si="1"/>
        <v>0.4462757606196177</v>
      </c>
      <c r="I30" s="8">
        <f t="shared" si="2"/>
        <v>1.2716257103266664</v>
      </c>
    </row>
    <row r="31" spans="1:9" ht="12.75">
      <c r="A31" s="55"/>
      <c r="B31" s="7" t="s">
        <v>41</v>
      </c>
      <c r="C31" s="22">
        <v>2727.45</v>
      </c>
      <c r="D31" s="23">
        <v>0</v>
      </c>
      <c r="E31" s="23">
        <v>0</v>
      </c>
      <c r="F31" s="24">
        <v>0</v>
      </c>
      <c r="G31" s="6">
        <v>777.63</v>
      </c>
      <c r="H31" s="36">
        <v>0</v>
      </c>
      <c r="I31" s="8">
        <f t="shared" si="2"/>
        <v>0</v>
      </c>
    </row>
    <row r="32" spans="1:9" ht="12.75">
      <c r="A32" s="54">
        <v>11</v>
      </c>
      <c r="B32" s="7" t="s">
        <v>43</v>
      </c>
      <c r="C32" s="22">
        <v>413416.22</v>
      </c>
      <c r="D32" s="23">
        <v>358644.16</v>
      </c>
      <c r="E32" s="23">
        <v>358642.85</v>
      </c>
      <c r="F32" s="24">
        <f>E32/D32</f>
        <v>0.9999963473544362</v>
      </c>
      <c r="G32" s="6">
        <v>254574.32</v>
      </c>
      <c r="H32" s="36">
        <f t="shared" si="1"/>
        <v>0.7098242447332755</v>
      </c>
      <c r="I32" s="8">
        <f t="shared" si="2"/>
        <v>0.8675103507066075</v>
      </c>
    </row>
    <row r="33" spans="1:9" ht="12.75">
      <c r="A33" s="55"/>
      <c r="B33" s="7" t="s">
        <v>42</v>
      </c>
      <c r="C33" s="22">
        <v>39250.24</v>
      </c>
      <c r="D33" s="23">
        <v>37681.06</v>
      </c>
      <c r="E33" s="23">
        <v>37679.89</v>
      </c>
      <c r="F33" s="24">
        <f>E33/D33</f>
        <v>0.9999689499180756</v>
      </c>
      <c r="G33" s="6">
        <v>24227.28</v>
      </c>
      <c r="H33" s="36">
        <f t="shared" si="1"/>
        <v>0.6429564348773628</v>
      </c>
      <c r="I33" s="8">
        <f t="shared" si="2"/>
        <v>0.9599913274415647</v>
      </c>
    </row>
    <row r="34" spans="1:9" ht="12.75">
      <c r="A34" s="54">
        <v>12</v>
      </c>
      <c r="B34" s="7" t="s">
        <v>47</v>
      </c>
      <c r="C34" s="22">
        <v>201682.89</v>
      </c>
      <c r="D34" s="23">
        <v>267491.45</v>
      </c>
      <c r="E34" s="23">
        <v>267213.35</v>
      </c>
      <c r="F34" s="24">
        <f>E34/D34</f>
        <v>0.9989603406015406</v>
      </c>
      <c r="G34" s="6">
        <v>138638.5</v>
      </c>
      <c r="H34" s="36">
        <f t="shared" si="1"/>
        <v>0.5182913323023969</v>
      </c>
      <c r="I34" s="8">
        <f t="shared" si="2"/>
        <v>1.324918291283906</v>
      </c>
    </row>
    <row r="35" spans="1:9" ht="12.75">
      <c r="A35" s="49"/>
      <c r="B35" s="7" t="s">
        <v>48</v>
      </c>
      <c r="C35" s="22">
        <v>21088.98</v>
      </c>
      <c r="D35" s="23">
        <v>38407.36</v>
      </c>
      <c r="E35" s="23">
        <v>38406.98</v>
      </c>
      <c r="F35" s="24">
        <f>E35/D35</f>
        <v>0.9999901060630046</v>
      </c>
      <c r="G35" s="6">
        <v>12940.62</v>
      </c>
      <c r="H35" s="36">
        <f t="shared" si="1"/>
        <v>0.33693073410929575</v>
      </c>
      <c r="I35" s="8">
        <f t="shared" si="2"/>
        <v>1.8211871792756218</v>
      </c>
    </row>
    <row r="36" spans="1:9" ht="12.75">
      <c r="A36" s="49"/>
      <c r="B36" s="7" t="s">
        <v>49</v>
      </c>
      <c r="C36" s="22">
        <v>84.57</v>
      </c>
      <c r="D36" s="23">
        <v>0</v>
      </c>
      <c r="E36" s="23">
        <v>0</v>
      </c>
      <c r="F36" s="24">
        <v>0</v>
      </c>
      <c r="G36" s="6">
        <v>55.44</v>
      </c>
      <c r="H36" s="36">
        <v>0</v>
      </c>
      <c r="I36" s="8">
        <f t="shared" si="2"/>
        <v>0</v>
      </c>
    </row>
    <row r="37" spans="1:9" ht="26.25">
      <c r="A37" s="55"/>
      <c r="B37" s="7" t="s">
        <v>82</v>
      </c>
      <c r="C37" s="22">
        <v>3179.07</v>
      </c>
      <c r="D37" s="23">
        <v>6480.45</v>
      </c>
      <c r="E37" s="23">
        <f>4872*1.17</f>
        <v>5700.24</v>
      </c>
      <c r="F37" s="24">
        <f>E37/D37</f>
        <v>0.8796055829456287</v>
      </c>
      <c r="G37" s="6">
        <v>1869.56</v>
      </c>
      <c r="H37" s="36">
        <f t="shared" si="1"/>
        <v>0.28849231149071436</v>
      </c>
      <c r="I37" s="8">
        <f t="shared" si="2"/>
        <v>1.793052685219262</v>
      </c>
    </row>
    <row r="38" spans="1:9" ht="12.75">
      <c r="A38" s="54">
        <v>13</v>
      </c>
      <c r="B38" s="7" t="s">
        <v>50</v>
      </c>
      <c r="C38" s="22">
        <v>921249.28</v>
      </c>
      <c r="D38" s="23">
        <v>1307633.4</v>
      </c>
      <c r="E38" s="23">
        <v>1307744.64</v>
      </c>
      <c r="F38" s="24">
        <f>E38/D38</f>
        <v>1.0000850697144934</v>
      </c>
      <c r="G38" s="6">
        <v>630343.56</v>
      </c>
      <c r="H38" s="36">
        <f t="shared" si="1"/>
        <v>0.4820491431314007</v>
      </c>
      <c r="I38" s="8">
        <f t="shared" si="2"/>
        <v>1.419533961535362</v>
      </c>
    </row>
    <row r="39" spans="1:9" ht="12.75">
      <c r="A39" s="49"/>
      <c r="B39" s="7" t="s">
        <v>51</v>
      </c>
      <c r="C39" s="22">
        <v>87914.47</v>
      </c>
      <c r="D39" s="23">
        <v>263097.99</v>
      </c>
      <c r="E39" s="23">
        <v>263097.32</v>
      </c>
      <c r="F39" s="24">
        <f>E39/D39</f>
        <v>0.9999974534203018</v>
      </c>
      <c r="G39" s="6">
        <v>54204.92</v>
      </c>
      <c r="H39" s="36">
        <f t="shared" si="1"/>
        <v>0.20602559525445252</v>
      </c>
      <c r="I39" s="8">
        <f t="shared" si="2"/>
        <v>2.992650925382363</v>
      </c>
    </row>
    <row r="40" spans="1:9" ht="12.75">
      <c r="A40" s="49"/>
      <c r="B40" s="7" t="s">
        <v>52</v>
      </c>
      <c r="C40" s="22">
        <v>255.78</v>
      </c>
      <c r="D40" s="23">
        <v>0</v>
      </c>
      <c r="E40" s="23">
        <v>0</v>
      </c>
      <c r="F40" s="24">
        <v>0</v>
      </c>
      <c r="G40" s="6">
        <v>175.56</v>
      </c>
      <c r="H40" s="36">
        <v>0</v>
      </c>
      <c r="I40" s="8">
        <f t="shared" si="2"/>
        <v>0</v>
      </c>
    </row>
    <row r="41" spans="1:9" ht="26.25">
      <c r="A41" s="55"/>
      <c r="B41" s="7" t="s">
        <v>83</v>
      </c>
      <c r="C41" s="22">
        <v>10979.19</v>
      </c>
      <c r="D41" s="23">
        <v>16596.31</v>
      </c>
      <c r="E41" s="23">
        <f>13224*1.22</f>
        <v>16133.279999999999</v>
      </c>
      <c r="F41" s="24">
        <f>E41/D41</f>
        <v>0.9721004247329676</v>
      </c>
      <c r="G41" s="6">
        <v>6865.32</v>
      </c>
      <c r="H41" s="36">
        <f t="shared" si="1"/>
        <v>0.4136654473193137</v>
      </c>
      <c r="I41" s="8">
        <f t="shared" si="2"/>
        <v>1.4694417347727835</v>
      </c>
    </row>
    <row r="42" spans="1:9" ht="12.75">
      <c r="A42" s="54">
        <v>14</v>
      </c>
      <c r="B42" s="7" t="s">
        <v>96</v>
      </c>
      <c r="C42" s="22">
        <v>253385.88</v>
      </c>
      <c r="D42" s="23">
        <v>367357.65</v>
      </c>
      <c r="E42" s="23">
        <v>367481.35</v>
      </c>
      <c r="F42" s="24">
        <f>E42/D42</f>
        <v>1.0003367290704304</v>
      </c>
      <c r="G42" s="6">
        <v>174200.18</v>
      </c>
      <c r="H42" s="36">
        <f t="shared" si="1"/>
        <v>0.4741977742943423</v>
      </c>
      <c r="I42" s="8">
        <f t="shared" si="2"/>
        <v>1.4502834569945253</v>
      </c>
    </row>
    <row r="43" spans="1:9" ht="12.75">
      <c r="A43" s="49"/>
      <c r="B43" s="7" t="s">
        <v>97</v>
      </c>
      <c r="C43" s="22">
        <v>7417.59</v>
      </c>
      <c r="D43" s="23">
        <v>32802.29</v>
      </c>
      <c r="E43" s="23">
        <v>32802.05</v>
      </c>
      <c r="F43" s="24">
        <f>E43/D43</f>
        <v>0.9999926834376504</v>
      </c>
      <c r="G43" s="6">
        <v>4900.28</v>
      </c>
      <c r="H43" s="36">
        <f t="shared" si="1"/>
        <v>0.14938835063039804</v>
      </c>
      <c r="I43" s="8">
        <f t="shared" si="2"/>
        <v>4.422197775827459</v>
      </c>
    </row>
    <row r="44" spans="1:9" ht="12.75">
      <c r="A44" s="49"/>
      <c r="B44" s="7" t="s">
        <v>98</v>
      </c>
      <c r="C44" s="26">
        <v>255.78</v>
      </c>
      <c r="D44" s="26">
        <v>0</v>
      </c>
      <c r="E44" s="23">
        <v>0</v>
      </c>
      <c r="F44" s="24">
        <v>0</v>
      </c>
      <c r="G44" s="6">
        <v>175.56</v>
      </c>
      <c r="H44" s="36">
        <v>0</v>
      </c>
      <c r="I44" s="8">
        <f t="shared" si="2"/>
        <v>0</v>
      </c>
    </row>
    <row r="45" spans="1:9" ht="26.25">
      <c r="A45" s="55"/>
      <c r="B45" s="7" t="s">
        <v>119</v>
      </c>
      <c r="C45" s="26">
        <v>1708.62</v>
      </c>
      <c r="D45" s="26">
        <v>2185.9</v>
      </c>
      <c r="E45" s="23">
        <f>1632*1.25</f>
        <v>2040</v>
      </c>
      <c r="F45" s="24">
        <f aca="true" t="shared" si="3" ref="F45:F50">E45/D45</f>
        <v>0.933254037238666</v>
      </c>
      <c r="G45" s="6">
        <v>1081.08</v>
      </c>
      <c r="H45" s="36">
        <f t="shared" si="1"/>
        <v>0.49456974244018476</v>
      </c>
      <c r="I45" s="8">
        <f t="shared" si="2"/>
        <v>1.193945991501914</v>
      </c>
    </row>
    <row r="46" spans="1:9" ht="12.75">
      <c r="A46" s="54">
        <v>15</v>
      </c>
      <c r="B46" s="7" t="s">
        <v>84</v>
      </c>
      <c r="C46" s="26">
        <v>373350.89</v>
      </c>
      <c r="D46" s="26">
        <v>574083.09</v>
      </c>
      <c r="E46" s="23">
        <v>574651.21</v>
      </c>
      <c r="F46" s="24">
        <f t="shared" si="3"/>
        <v>1.0009896128450675</v>
      </c>
      <c r="G46" s="6">
        <v>248368.12</v>
      </c>
      <c r="H46" s="36">
        <f t="shared" si="1"/>
        <v>0.4326344466965575</v>
      </c>
      <c r="I46" s="8">
        <f t="shared" si="2"/>
        <v>1.5391719301914613</v>
      </c>
    </row>
    <row r="47" spans="1:9" ht="12.75">
      <c r="A47" s="49"/>
      <c r="B47" s="7" t="s">
        <v>85</v>
      </c>
      <c r="C47" s="27">
        <v>22567.16</v>
      </c>
      <c r="D47" s="27">
        <v>28881.02</v>
      </c>
      <c r="E47" s="23">
        <v>28576.12</v>
      </c>
      <c r="F47" s="24">
        <f t="shared" si="3"/>
        <v>0.989442893637413</v>
      </c>
      <c r="G47" s="6">
        <v>15456.98</v>
      </c>
      <c r="H47" s="36">
        <f t="shared" si="1"/>
        <v>0.5351950866001269</v>
      </c>
      <c r="I47" s="8">
        <f t="shared" si="2"/>
        <v>1.266270102219331</v>
      </c>
    </row>
    <row r="48" spans="1:9" ht="26.25">
      <c r="A48" s="55"/>
      <c r="B48" s="7" t="s">
        <v>86</v>
      </c>
      <c r="C48" s="27">
        <v>86.31</v>
      </c>
      <c r="D48" s="27">
        <v>543.6</v>
      </c>
      <c r="E48" s="23">
        <f>408*1.08</f>
        <v>440.64000000000004</v>
      </c>
      <c r="F48" s="24">
        <f t="shared" si="3"/>
        <v>0.8105960264900662</v>
      </c>
      <c r="G48" s="6">
        <v>9.24</v>
      </c>
      <c r="H48" s="36">
        <f t="shared" si="1"/>
        <v>0.016997792494481235</v>
      </c>
      <c r="I48" s="8">
        <f t="shared" si="2"/>
        <v>5.105318039624609</v>
      </c>
    </row>
    <row r="49" spans="1:9" ht="12.75">
      <c r="A49" s="54">
        <v>16</v>
      </c>
      <c r="B49" s="7" t="s">
        <v>99</v>
      </c>
      <c r="C49" s="26">
        <v>309809.36</v>
      </c>
      <c r="D49" s="26">
        <v>372406.62</v>
      </c>
      <c r="E49" s="23">
        <v>372291.92</v>
      </c>
      <c r="F49" s="24">
        <f t="shared" si="3"/>
        <v>0.9996920033269011</v>
      </c>
      <c r="G49" s="6">
        <v>202226.64</v>
      </c>
      <c r="H49" s="36">
        <f t="shared" si="1"/>
        <v>0.5430264370703185</v>
      </c>
      <c r="I49" s="8">
        <f t="shared" si="2"/>
        <v>1.2016806722689075</v>
      </c>
    </row>
    <row r="50" spans="1:9" ht="12.75">
      <c r="A50" s="49"/>
      <c r="B50" s="7" t="s">
        <v>100</v>
      </c>
      <c r="C50" s="27">
        <v>323472.19</v>
      </c>
      <c r="D50" s="27">
        <v>490885.82</v>
      </c>
      <c r="E50" s="23">
        <v>490885.18</v>
      </c>
      <c r="F50" s="24">
        <f t="shared" si="3"/>
        <v>0.999998696234493</v>
      </c>
      <c r="G50" s="6">
        <v>209698.72</v>
      </c>
      <c r="H50" s="36">
        <f t="shared" si="1"/>
        <v>0.42718430937768787</v>
      </c>
      <c r="I50" s="8">
        <f t="shared" si="2"/>
        <v>1.517549870361344</v>
      </c>
    </row>
    <row r="51" spans="1:9" ht="12.75">
      <c r="A51" s="55"/>
      <c r="B51" s="7" t="s">
        <v>101</v>
      </c>
      <c r="C51" s="27">
        <v>476.34</v>
      </c>
      <c r="D51" s="27">
        <v>0</v>
      </c>
      <c r="E51" s="23">
        <v>0</v>
      </c>
      <c r="F51" s="24">
        <v>0</v>
      </c>
      <c r="G51" s="6">
        <v>314.16</v>
      </c>
      <c r="H51" s="36">
        <v>0</v>
      </c>
      <c r="I51" s="8">
        <f t="shared" si="2"/>
        <v>0</v>
      </c>
    </row>
    <row r="52" spans="1:9" ht="12.75">
      <c r="A52" s="54">
        <v>17</v>
      </c>
      <c r="B52" s="7" t="s">
        <v>102</v>
      </c>
      <c r="C52" s="27">
        <v>89306.8</v>
      </c>
      <c r="D52" s="27">
        <v>104557.9</v>
      </c>
      <c r="E52" s="23">
        <v>104557.67</v>
      </c>
      <c r="F52" s="24">
        <f>E52/D52</f>
        <v>0.9999978002618645</v>
      </c>
      <c r="G52" s="6">
        <v>58506.14</v>
      </c>
      <c r="H52" s="36">
        <f t="shared" si="1"/>
        <v>0.5595573361745024</v>
      </c>
      <c r="I52" s="8">
        <f t="shared" si="2"/>
        <v>1.170769415094931</v>
      </c>
    </row>
    <row r="53" spans="1:9" ht="12.75">
      <c r="A53" s="49"/>
      <c r="B53" s="7" t="s">
        <v>103</v>
      </c>
      <c r="C53" s="27">
        <v>91785.89</v>
      </c>
      <c r="D53" s="27">
        <v>112435.4</v>
      </c>
      <c r="E53" s="23">
        <v>112435.07</v>
      </c>
      <c r="F53" s="24">
        <f>E53/D53</f>
        <v>0.9999970649813138</v>
      </c>
      <c r="G53" s="6">
        <v>60632.88</v>
      </c>
      <c r="H53" s="36">
        <f t="shared" si="1"/>
        <v>0.5392685933433776</v>
      </c>
      <c r="I53" s="8">
        <f t="shared" si="2"/>
        <v>1.2249711802108145</v>
      </c>
    </row>
    <row r="54" spans="1:9" ht="12.75">
      <c r="A54" s="55"/>
      <c r="B54" s="7" t="s">
        <v>106</v>
      </c>
      <c r="C54" s="27">
        <v>169.3</v>
      </c>
      <c r="D54" s="27">
        <v>0</v>
      </c>
      <c r="E54" s="23">
        <v>0</v>
      </c>
      <c r="F54" s="24">
        <v>0</v>
      </c>
      <c r="G54" s="6">
        <v>110.88</v>
      </c>
      <c r="H54" s="36">
        <v>0</v>
      </c>
      <c r="I54" s="8">
        <f t="shared" si="2"/>
        <v>0</v>
      </c>
    </row>
    <row r="55" spans="1:9" ht="12.75">
      <c r="A55" s="54">
        <v>18</v>
      </c>
      <c r="B55" s="7" t="s">
        <v>104</v>
      </c>
      <c r="C55" s="27">
        <v>441570.89</v>
      </c>
      <c r="D55" s="27">
        <v>807315.71</v>
      </c>
      <c r="E55" s="23">
        <v>810096.39</v>
      </c>
      <c r="F55" s="24">
        <f>E55/D55</f>
        <v>1.0034443526436516</v>
      </c>
      <c r="G55" s="6">
        <v>290473.26</v>
      </c>
      <c r="H55" s="36">
        <f t="shared" si="1"/>
        <v>0.35980132233522377</v>
      </c>
      <c r="I55" s="8">
        <f t="shared" si="2"/>
        <v>1.8345783391654282</v>
      </c>
    </row>
    <row r="56" spans="1:9" ht="12.75">
      <c r="A56" s="49"/>
      <c r="B56" s="7" t="s">
        <v>105</v>
      </c>
      <c r="C56" s="27">
        <v>5373.04</v>
      </c>
      <c r="D56" s="27">
        <v>28987.03</v>
      </c>
      <c r="E56" s="23">
        <v>28809.8</v>
      </c>
      <c r="F56" s="24">
        <f>E56/D56</f>
        <v>0.9938858862049682</v>
      </c>
      <c r="G56" s="6">
        <v>3843.84</v>
      </c>
      <c r="H56" s="36">
        <f t="shared" si="1"/>
        <v>0.13260551356934464</v>
      </c>
      <c r="I56" s="8">
        <f t="shared" si="2"/>
        <v>5.361918020338579</v>
      </c>
    </row>
    <row r="57" spans="1:9" ht="12.75">
      <c r="A57" s="55"/>
      <c r="B57" s="7" t="s">
        <v>64</v>
      </c>
      <c r="C57" s="27">
        <v>16276.21</v>
      </c>
      <c r="D57" s="27">
        <v>39270.94</v>
      </c>
      <c r="E57" s="23">
        <v>39571.98</v>
      </c>
      <c r="F57" s="24">
        <f>E57/D57</f>
        <v>1.0076657192315743</v>
      </c>
      <c r="G57" s="6">
        <v>10231.76</v>
      </c>
      <c r="H57" s="36">
        <f t="shared" si="1"/>
        <v>0.2605427830349872</v>
      </c>
      <c r="I57" s="8">
        <f t="shared" si="2"/>
        <v>2.4312773059575914</v>
      </c>
    </row>
    <row r="58" spans="1:9" ht="12.75">
      <c r="A58" s="54">
        <v>19</v>
      </c>
      <c r="B58" s="21" t="s">
        <v>107</v>
      </c>
      <c r="C58" s="27">
        <v>246828.3</v>
      </c>
      <c r="D58" s="27">
        <v>308146.81</v>
      </c>
      <c r="E58" s="23">
        <v>308145.98</v>
      </c>
      <c r="F58" s="24">
        <f>E58/D58</f>
        <v>0.9999973064786878</v>
      </c>
      <c r="G58" s="6">
        <v>167766.06</v>
      </c>
      <c r="H58" s="36">
        <f t="shared" si="1"/>
        <v>0.5444354916411434</v>
      </c>
      <c r="I58" s="8">
        <f t="shared" si="2"/>
        <v>1.2484224053724795</v>
      </c>
    </row>
    <row r="59" spans="1:9" ht="12.75">
      <c r="A59" s="49"/>
      <c r="B59" s="21" t="s">
        <v>108</v>
      </c>
      <c r="C59" s="27">
        <v>23365.78</v>
      </c>
      <c r="D59" s="27">
        <v>19893.94</v>
      </c>
      <c r="E59" s="23">
        <v>19892.48</v>
      </c>
      <c r="F59" s="24">
        <f>E59/D59</f>
        <v>0.9999266108171635</v>
      </c>
      <c r="G59" s="6">
        <v>14255.78</v>
      </c>
      <c r="H59" s="36">
        <f t="shared" si="1"/>
        <v>0.7165890718480101</v>
      </c>
      <c r="I59" s="8">
        <f t="shared" si="2"/>
        <v>0.8513509927766161</v>
      </c>
    </row>
    <row r="60" spans="1:9" ht="12.75">
      <c r="A60" s="55"/>
      <c r="B60" s="28" t="s">
        <v>109</v>
      </c>
      <c r="C60" s="27">
        <v>84.57</v>
      </c>
      <c r="D60" s="27">
        <v>0</v>
      </c>
      <c r="E60" s="23">
        <v>0</v>
      </c>
      <c r="F60" s="24">
        <v>0</v>
      </c>
      <c r="G60" s="6">
        <v>55.44</v>
      </c>
      <c r="H60" s="36">
        <v>0</v>
      </c>
      <c r="I60" s="8">
        <f t="shared" si="2"/>
        <v>0</v>
      </c>
    </row>
    <row r="61" spans="1:9" ht="12.75">
      <c r="A61" s="54">
        <v>20</v>
      </c>
      <c r="B61" s="21" t="s">
        <v>110</v>
      </c>
      <c r="C61" s="27">
        <v>481278.38</v>
      </c>
      <c r="D61" s="27">
        <v>568624.13</v>
      </c>
      <c r="E61" s="23">
        <v>569582.92</v>
      </c>
      <c r="F61" s="24">
        <f>E61/D61</f>
        <v>1.0016861577787775</v>
      </c>
      <c r="G61" s="6">
        <v>334098.38</v>
      </c>
      <c r="H61" s="36">
        <f t="shared" si="1"/>
        <v>0.5875557549764904</v>
      </c>
      <c r="I61" s="8">
        <f t="shared" si="2"/>
        <v>1.1834791332201542</v>
      </c>
    </row>
    <row r="62" spans="1:9" ht="12.75">
      <c r="A62" s="49"/>
      <c r="B62" s="21" t="s">
        <v>111</v>
      </c>
      <c r="C62" s="27">
        <v>79038.72</v>
      </c>
      <c r="D62" s="27">
        <v>70038.38</v>
      </c>
      <c r="E62" s="23">
        <v>70037.65</v>
      </c>
      <c r="F62" s="24">
        <f>E62/D62</f>
        <v>0.9999895771432747</v>
      </c>
      <c r="G62" s="6">
        <v>48429.92</v>
      </c>
      <c r="H62" s="36">
        <f t="shared" si="1"/>
        <v>0.6914768731087154</v>
      </c>
      <c r="I62" s="8">
        <f t="shared" si="2"/>
        <v>0.8861182215501465</v>
      </c>
    </row>
    <row r="63" spans="1:9" ht="12.75">
      <c r="A63" s="55"/>
      <c r="B63" s="28" t="s">
        <v>112</v>
      </c>
      <c r="C63" s="27">
        <v>84.57</v>
      </c>
      <c r="D63" s="27">
        <v>0</v>
      </c>
      <c r="E63" s="23">
        <v>0</v>
      </c>
      <c r="F63" s="24">
        <v>0</v>
      </c>
      <c r="G63" s="6">
        <v>55.44</v>
      </c>
      <c r="H63" s="36">
        <v>0</v>
      </c>
      <c r="I63" s="8">
        <f t="shared" si="2"/>
        <v>0</v>
      </c>
    </row>
    <row r="64" spans="1:9" ht="12.75">
      <c r="A64" s="54">
        <v>21</v>
      </c>
      <c r="B64" s="28" t="s">
        <v>113</v>
      </c>
      <c r="C64" s="27">
        <v>128354.8</v>
      </c>
      <c r="D64" s="27">
        <v>242539.45</v>
      </c>
      <c r="E64" s="23">
        <v>242601.49</v>
      </c>
      <c r="F64" s="24">
        <f>E64/D64</f>
        <v>1.0002557934389642</v>
      </c>
      <c r="G64" s="6">
        <v>81082.54</v>
      </c>
      <c r="H64" s="36">
        <f t="shared" si="1"/>
        <v>0.3343066045544343</v>
      </c>
      <c r="I64" s="8">
        <f t="shared" si="2"/>
        <v>1.8900850610962736</v>
      </c>
    </row>
    <row r="65" spans="1:9" ht="12.75">
      <c r="A65" s="49"/>
      <c r="B65" s="28" t="s">
        <v>114</v>
      </c>
      <c r="C65" s="27">
        <v>11305.3</v>
      </c>
      <c r="D65" s="27">
        <v>20463.1</v>
      </c>
      <c r="E65" s="23">
        <v>20462.01</v>
      </c>
      <c r="F65" s="24">
        <f>E65/D65</f>
        <v>0.9999467333883918</v>
      </c>
      <c r="G65" s="6">
        <v>7282.66</v>
      </c>
      <c r="H65" s="36">
        <f t="shared" si="1"/>
        <v>0.3558923134813396</v>
      </c>
      <c r="I65" s="8">
        <f t="shared" si="2"/>
        <v>1.8099484312667509</v>
      </c>
    </row>
    <row r="66" spans="1:9" ht="12.75">
      <c r="A66" s="55"/>
      <c r="B66" s="28" t="s">
        <v>115</v>
      </c>
      <c r="C66" s="27">
        <v>86.5</v>
      </c>
      <c r="D66" s="27">
        <v>0</v>
      </c>
      <c r="E66" s="23">
        <v>0</v>
      </c>
      <c r="F66" s="24">
        <v>0</v>
      </c>
      <c r="G66" s="6">
        <v>55.44</v>
      </c>
      <c r="H66" s="36">
        <v>0</v>
      </c>
      <c r="I66" s="8">
        <f t="shared" si="2"/>
        <v>0</v>
      </c>
    </row>
    <row r="67" spans="1:9" ht="13.5" thickBot="1">
      <c r="A67" s="56" t="s">
        <v>0</v>
      </c>
      <c r="B67" s="57"/>
      <c r="C67" s="29">
        <f>SUM(C8:C66)</f>
        <v>8800837.090000004</v>
      </c>
      <c r="D67" s="29">
        <f>SUM(D8:D66)</f>
        <v>11019189.87</v>
      </c>
      <c r="E67" s="29">
        <f>SUM(E8:E66)</f>
        <v>11021848.220000003</v>
      </c>
      <c r="F67" s="30">
        <f>E67/D67</f>
        <v>1.000241247317758</v>
      </c>
      <c r="G67" s="6">
        <f>SUM(G8:G66)</f>
        <v>5525323.17</v>
      </c>
      <c r="H67" s="36">
        <f>G67/D67</f>
        <v>0.501427349486265</v>
      </c>
      <c r="I67" s="8">
        <f>E67/C67</f>
        <v>1.252363622606267</v>
      </c>
    </row>
    <row r="68" spans="1:8" ht="13.5" thickTop="1">
      <c r="A68" s="31"/>
      <c r="B68" s="31"/>
      <c r="C68" s="32"/>
      <c r="D68" s="32"/>
      <c r="E68" s="8"/>
      <c r="F68" s="37"/>
      <c r="G68" s="31"/>
      <c r="H68" s="31"/>
    </row>
    <row r="69" spans="1:8" ht="12.75">
      <c r="A69" s="31"/>
      <c r="B69" s="31"/>
      <c r="C69" s="32"/>
      <c r="D69" s="33"/>
      <c r="E69" s="31"/>
      <c r="F69" s="35"/>
      <c r="G69" s="31"/>
      <c r="H69" s="31"/>
    </row>
    <row r="70" spans="1:8" ht="12.75">
      <c r="A70" s="31"/>
      <c r="B70" s="34" t="s">
        <v>6</v>
      </c>
      <c r="C70" s="53" t="s">
        <v>7</v>
      </c>
      <c r="D70" s="53"/>
      <c r="E70" s="53"/>
      <c r="F70" s="53"/>
      <c r="G70" s="31"/>
      <c r="H70" s="31"/>
    </row>
    <row r="71" spans="1:8" ht="12.75">
      <c r="A71" s="31"/>
      <c r="B71" s="34" t="s">
        <v>8</v>
      </c>
      <c r="C71" s="51" t="s">
        <v>9</v>
      </c>
      <c r="D71" s="51"/>
      <c r="E71" s="51"/>
      <c r="F71" s="51"/>
      <c r="G71" s="31"/>
      <c r="H71" s="31"/>
    </row>
    <row r="72" spans="1:8" ht="27.75" customHeight="1">
      <c r="A72" s="31"/>
      <c r="B72" s="34" t="s">
        <v>10</v>
      </c>
      <c r="C72" s="58" t="s">
        <v>11</v>
      </c>
      <c r="D72" s="59"/>
      <c r="E72" s="59"/>
      <c r="F72" s="60"/>
      <c r="G72" s="31"/>
      <c r="H72" s="31"/>
    </row>
    <row r="73" spans="1:8" ht="12.75">
      <c r="A73" s="31"/>
      <c r="B73" s="34" t="s">
        <v>12</v>
      </c>
      <c r="C73" s="51" t="s">
        <v>13</v>
      </c>
      <c r="D73" s="51"/>
      <c r="E73" s="51"/>
      <c r="F73" s="51"/>
      <c r="G73" s="31"/>
      <c r="H73" s="31"/>
    </row>
    <row r="74" spans="1:8" ht="27" customHeight="1">
      <c r="A74" s="31"/>
      <c r="B74" s="34" t="s">
        <v>14</v>
      </c>
      <c r="C74" s="51" t="s">
        <v>15</v>
      </c>
      <c r="D74" s="51"/>
      <c r="E74" s="51"/>
      <c r="F74" s="51"/>
      <c r="G74" s="31"/>
      <c r="H74" s="31"/>
    </row>
  </sheetData>
  <sheetProtection/>
  <mergeCells count="33">
    <mergeCell ref="A2:F2"/>
    <mergeCell ref="A4:A6"/>
    <mergeCell ref="B4:B6"/>
    <mergeCell ref="C4:F5"/>
    <mergeCell ref="G4:G6"/>
    <mergeCell ref="H4:H6"/>
    <mergeCell ref="A38:A41"/>
    <mergeCell ref="A8:A9"/>
    <mergeCell ref="A10:A12"/>
    <mergeCell ref="A13:A14"/>
    <mergeCell ref="A15:A16"/>
    <mergeCell ref="A17:A19"/>
    <mergeCell ref="A20:A22"/>
    <mergeCell ref="A46:A48"/>
    <mergeCell ref="A49:A51"/>
    <mergeCell ref="A52:A54"/>
    <mergeCell ref="A55:A57"/>
    <mergeCell ref="C72:F72"/>
    <mergeCell ref="A23:A25"/>
    <mergeCell ref="A26:A28"/>
    <mergeCell ref="A29:A31"/>
    <mergeCell ref="A32:A33"/>
    <mergeCell ref="A34:A37"/>
    <mergeCell ref="A1:H1"/>
    <mergeCell ref="C73:F73"/>
    <mergeCell ref="C74:F74"/>
    <mergeCell ref="A58:A60"/>
    <mergeCell ref="A61:A63"/>
    <mergeCell ref="A64:A66"/>
    <mergeCell ref="A67:B67"/>
    <mergeCell ref="C70:F70"/>
    <mergeCell ref="C71:F71"/>
    <mergeCell ref="A42:A45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SOSNOWIEC WYDZIAL ZDROWIA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AGA</cp:lastModifiedBy>
  <cp:lastPrinted>2023-03-29T10:42:17Z</cp:lastPrinted>
  <dcterms:created xsi:type="dcterms:W3CDTF">2005-10-10T05:58:01Z</dcterms:created>
  <dcterms:modified xsi:type="dcterms:W3CDTF">2023-04-03T06:02:59Z</dcterms:modified>
  <cp:category/>
  <cp:version/>
  <cp:contentType/>
  <cp:contentStatus/>
</cp:coreProperties>
</file>